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11B686DC-B50A-456E-9842-3DE274938E0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5" l="1"/>
  <c r="K31" i="6"/>
  <c r="K37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<sst xmlns="http://schemas.openxmlformats.org/spreadsheetml/2006/main" count="550" uniqueCount="262">
  <si>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</si>
  <si>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</si>
  <si>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</si>
  <si>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</si>
  <si>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</si>
  <si>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</si>
  <si>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</si>
  <si>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</si>
  <si>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</si>
  <si>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</si>
  <si>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</si>
  <si>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</si>
  <si>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</si>
  <si>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</si>
  <si>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</si>
  <si>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</si>
  <si>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</si>
  <si>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</si>
  <si>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</si>
  <si>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</si>
  <si>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</si>
  <si>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</si>
  <si>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</si>
  <si>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</si>
  <si>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</si>
  <si>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</si>
  <si>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</si>
  <si>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</si>
  <si>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</si>
  <si>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</si>
  <si>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</si>
  <si>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</si>
  <si>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</si>
  <si>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</si>
  <si>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</si>
  <si>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</si>
  <si>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</si>
  <si>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</si>
  <si>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</si>
  <si>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</si>
  <si>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</si>
  <si>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</si>
  <si>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</si>
  <si>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</si>
  <si>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</si>
  <si>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</si>
  <si>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</si>
  <si>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</si>
  <si>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</si>
  <si>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</si>
  <si>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</si>
  <si>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</si>
  <si>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</si>
  <si>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</si>
  <si>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</si>
  <si>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</si>
  <si>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</si>
  <si>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</si>
  <si>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</si>
  <si>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</si>
  <si>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</si>
  <si>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</si>
  <si>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</si>
  <si>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</si>
  <si>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</si>
  <si>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</si>
  <si>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</si>
  <si>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</si>
  <si>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</si>
  <si>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</si>
  <si>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</si>
  <si>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</si>
  <si>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</si>
  <si>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</si>
  <si>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</si>
  <si>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</si>
  <si>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</si>
  <si>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</si>
  <si>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</si>
  <si>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</si>
  <si>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</si>
  <si>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</si>
  <si>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</si>
  <si>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</si>
  <si>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</si>
  <si>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</si>
  <si>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</si>
  <si>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</si>
  <si>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</si>
  <si>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</si>
  <si>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</si>
  <si>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</si>
  <si>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</si>
  <si>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</si>
  <si>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</si>
  <si>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</si>
  <si>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</si>
  <si>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</si>
  <si>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</si>
  <si>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</si>
  <si>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</si>
  <si>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</si>
  <si>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</si>
  <si>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</si>
  <si>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</si>
  <si>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</si>
  <si>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</si>
  <si>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</si>
  <si>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</si>
  <si>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</si>
  <si>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</si>
  <si>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</si>
  <si>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</si>
  <si>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</si>
  <si>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</si>
  <si>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</si>
  <si>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</si>
  <si>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</si>
  <si>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</si>
  <si>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</si>
  <si>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</si>
  <si>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</si>
  <si>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</si>
  <si>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</si>
  <si>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</si>
  <si>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</si>
  <si>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</si>
  <si>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</si>
  <si>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</si>
  <si>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</si>
  <si>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</si>
  <si>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</si>
  <si>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</si>
  <si>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</si>
  <si>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</si>
  <si>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</si>
  <si>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</si>
  <si>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</si>
  <si>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</si>
  <si>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</si>
  <si>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</si>
  <si>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</si>
  <si>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</si>
  <si>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</si>
  <si>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</si>
  <si>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</si>
  <si>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</si>
  <si>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</si>
  <si>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</si>
  <si>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</si>
  <si>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</si>
  <si>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</si>
  <si>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</si>
  <si>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</si>
  <si>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</si>
  <si>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</si>
  <si>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</si>
  <si>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</si>
  <si>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</si>
  <si>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</si>
  <si>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</si>
  <si>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</si>
  <si>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</si>
  <si>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</si>
  <si>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</si>
  <si>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</si>
  <si>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</si>
  <si>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</si>
  <si>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</si>
  <si>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</si>
  <si>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</si>
  <si>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</si>
  <si>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</si>
  <si>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</si>
  <si>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</si>
  <si>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</si>
  <si>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</si>
  <si>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</si>
  <si>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</si>
  <si>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</si>
  <si>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</si>
  <si>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</si>
  <si>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</si>
  <si>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</si>
  <si>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</si>
  <si>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</si>
  <si>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</si>
  <si>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</si>
  <si>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</si>
  <si>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</si>
  <si>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</si>
  <si>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</si>
  <si>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</si>
  <si>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</si>
  <si>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</si>
  <si>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</si>
  <si>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</si>
  <si>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</si>
  <si>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</si>
  <si>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</si>
  <si>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</si>
  <si>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</si>
  <si>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</si>
  <si>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</si>
  <si>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</si>
  <si>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</si>
  <si>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</si>
  <si>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</si>
  <si>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</si>
  <si>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</si>
  <si>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</si>
  <si>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</si>
  <si>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</si>
  <si>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</si>
  <si>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</si>
  <si>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</si>
  <si>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</si>
  <si>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</si>
  <si>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</si>
  <si>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</si>
  <si>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</si>
  <si>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</si>
  <si>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</si>
  <si>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</si>
  <si>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</si>
  <si>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</si>
  <si>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</si>
  <si>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</si>
  <si>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</si>
  <si>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</si>
  <si>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</si>
  <si>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</si>
  <si>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</si>
  <si>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</si>
  <si>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</si>
  <si>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</si>
  <si>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</si>
  <si>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</si>
  <si>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</si>
  <si>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</si>
  <si>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</si>
  <si>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</si>
  <si>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</si>
  <si>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</si>
  <si>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</si>
  <si>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</si>
  <si>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</si>
  <si>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</si>
  <si>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</si>
  <si>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</si>
  <si>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</si>
  <si>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</si>
  <si>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</si>
  <si>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</si>
  <si>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</si>
  <si>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</si>
  <si>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</si>
  <si>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</si>
  <si>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</si>
  <si>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</si>
  <si>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UKUPNO POVUČENO DO 31.07.2025.</t>
  </si>
  <si>
    <t>%  DO 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</si>
</sst>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79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0" fontId="6" fillId="0" borderId="3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11" t="s">
        <v>25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15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x14ac:dyDescent="0.25">
      <c r="A5" s="35">
        <v>1</v>
      </c>
      <c r="B5" s="96" t="s">
        <v>16</v>
      </c>
      <c r="C5" s="66" t="s">
        <v>119</v>
      </c>
      <c r="D5" s="66" t="s">
        <v>153</v>
      </c>
      <c r="E5" s="66" t="s">
        <v>113</v>
      </c>
      <c r="F5" s="97" t="s">
        <v>21</v>
      </c>
      <c r="G5" s="98" t="s">
        <v>18</v>
      </c>
      <c r="H5" s="90" t="s">
        <v>23</v>
      </c>
      <c r="I5" s="5">
        <v>30000000</v>
      </c>
      <c r="J5" s="5">
        <v>20666809.579999998</v>
      </c>
      <c r="K5" s="9">
        <f>J5/I5</f>
        <v>0.68889365266666658</v>
      </c>
      <c r="L5" s="10">
        <v>3930734.9199999995</v>
      </c>
      <c r="M5" s="72"/>
    </row>
    <row r="6" spans="1:13" ht="36" x14ac:dyDescent="0.25">
      <c r="A6" s="99">
        <v>2</v>
      </c>
      <c r="B6" s="100" t="s">
        <v>17</v>
      </c>
      <c r="C6" s="336" t="s">
        <v>162</v>
      </c>
      <c r="D6" s="336" t="s">
        <v>154</v>
      </c>
      <c r="E6" s="336" t="s">
        <v>155</v>
      </c>
      <c r="F6" s="309" t="s">
        <v>22</v>
      </c>
      <c r="G6" s="339" t="s">
        <v>19</v>
      </c>
      <c r="H6" s="93"/>
      <c r="I6" s="6"/>
      <c r="J6" s="6"/>
      <c r="K6" s="91"/>
      <c r="L6" s="6"/>
      <c r="M6" s="92"/>
    </row>
    <row r="7" spans="1:13" x14ac:dyDescent="0.25">
      <c r="A7" s="30"/>
      <c r="B7" s="101" t="s">
        <v>12</v>
      </c>
      <c r="C7" s="337"/>
      <c r="D7" s="337"/>
      <c r="E7" s="337"/>
      <c r="F7" s="309"/>
      <c r="G7" s="339"/>
      <c r="H7" s="94" t="s">
        <v>23</v>
      </c>
      <c r="I7" s="7">
        <v>33600000</v>
      </c>
      <c r="J7" s="7">
        <v>14275547.189999999</v>
      </c>
      <c r="K7" s="2">
        <f>J7/I7</f>
        <v>0.42486747589285712</v>
      </c>
      <c r="L7" s="7">
        <v>-2757150.85</v>
      </c>
      <c r="M7" s="68"/>
    </row>
    <row r="8" spans="1:13" x14ac:dyDescent="0.25">
      <c r="A8" s="30"/>
      <c r="B8" s="102" t="s">
        <v>13</v>
      </c>
      <c r="C8" s="337"/>
      <c r="D8" s="337"/>
      <c r="E8" s="337"/>
      <c r="F8" s="309"/>
      <c r="G8" s="339"/>
      <c r="H8" s="94" t="s">
        <v>23</v>
      </c>
      <c r="I8" s="7">
        <v>22400000</v>
      </c>
      <c r="J8" s="7">
        <v>6132421.2999999998</v>
      </c>
      <c r="K8" s="2">
        <f t="shared" ref="K8:K9" si="0">J8/I8</f>
        <v>0.2737688080357143</v>
      </c>
      <c r="L8" s="7">
        <v>-683578.7</v>
      </c>
      <c r="M8" s="68"/>
    </row>
    <row r="9" spans="1:13" x14ac:dyDescent="0.25">
      <c r="A9" s="95"/>
      <c r="B9" s="34" t="s">
        <v>14</v>
      </c>
      <c r="C9" s="338"/>
      <c r="D9" s="338"/>
      <c r="E9" s="338"/>
      <c r="F9" s="310"/>
      <c r="G9" s="340"/>
      <c r="H9" s="103" t="s">
        <v>23</v>
      </c>
      <c r="I9" s="8">
        <f>I7+I8</f>
        <v>56000000</v>
      </c>
      <c r="J9" s="8">
        <f>J7+J8</f>
        <v>20407968.489999998</v>
      </c>
      <c r="K9" s="3">
        <f t="shared" si="0"/>
        <v>0.36442800874999998</v>
      </c>
      <c r="L9" s="8">
        <f>L7+L8</f>
        <v>-3440729.55</v>
      </c>
      <c r="M9" s="72"/>
    </row>
    <row r="10" spans="1:13" ht="24" customHeight="1" x14ac:dyDescent="0.25">
      <c r="A10" s="30">
        <v>3</v>
      </c>
      <c r="B10" s="200" t="s">
        <v>206</v>
      </c>
      <c r="C10" s="303" t="s">
        <v>119</v>
      </c>
      <c r="D10" s="305"/>
      <c r="E10" s="305"/>
      <c r="F10" s="330" t="s">
        <v>207</v>
      </c>
      <c r="G10" s="333" t="s">
        <v>208</v>
      </c>
      <c r="H10" s="104"/>
      <c r="I10" s="32"/>
      <c r="J10" s="32"/>
      <c r="K10" s="33"/>
      <c r="L10" s="32"/>
      <c r="M10" s="68"/>
    </row>
    <row r="11" spans="1:13" x14ac:dyDescent="0.25">
      <c r="A11" s="30"/>
      <c r="B11" s="201" t="s">
        <v>12</v>
      </c>
      <c r="C11" s="304"/>
      <c r="D11" s="306"/>
      <c r="E11" s="306"/>
      <c r="F11" s="331"/>
      <c r="G11" s="334"/>
      <c r="H11" s="94" t="s">
        <v>23</v>
      </c>
      <c r="I11" s="196">
        <v>25000000</v>
      </c>
      <c r="J11" s="198">
        <v>3062500</v>
      </c>
      <c r="K11" s="2">
        <f>J11/I11</f>
        <v>0.1225</v>
      </c>
      <c r="L11" s="198">
        <v>3000000</v>
      </c>
      <c r="M11" s="68"/>
    </row>
    <row r="12" spans="1:13" x14ac:dyDescent="0.25">
      <c r="A12" s="30"/>
      <c r="B12" s="201" t="s">
        <v>13</v>
      </c>
      <c r="C12" s="304"/>
      <c r="D12" s="306"/>
      <c r="E12" s="306"/>
      <c r="F12" s="331"/>
      <c r="G12" s="334"/>
      <c r="H12" s="94" t="s">
        <v>23</v>
      </c>
      <c r="I12" s="196">
        <v>26500000</v>
      </c>
      <c r="J12" s="7">
        <v>3987905.3899999997</v>
      </c>
      <c r="K12" s="2">
        <f t="shared" ref="K12:K13" si="1">J12/I12</f>
        <v>0.15048699584905659</v>
      </c>
      <c r="L12" s="7">
        <v>921655.3899999999</v>
      </c>
      <c r="M12" s="68"/>
    </row>
    <row r="13" spans="1:13" x14ac:dyDescent="0.25">
      <c r="A13" s="35"/>
      <c r="B13" s="202" t="s">
        <v>14</v>
      </c>
      <c r="C13" s="328"/>
      <c r="D13" s="329"/>
      <c r="E13" s="329"/>
      <c r="F13" s="332"/>
      <c r="G13" s="335"/>
      <c r="H13" s="103" t="s">
        <v>23</v>
      </c>
      <c r="I13" s="105">
        <f>I11+I12</f>
        <v>51500000</v>
      </c>
      <c r="J13" s="105">
        <f>J11+J12</f>
        <v>7050405.3899999997</v>
      </c>
      <c r="K13" s="3">
        <f t="shared" si="1"/>
        <v>0.13690107553398057</v>
      </c>
      <c r="L13" s="105">
        <f>L11+L12</f>
        <v>3921655.3899999997</v>
      </c>
      <c r="M13" s="72"/>
    </row>
    <row r="14" spans="1:13" ht="24" customHeight="1" x14ac:dyDescent="0.25">
      <c r="A14" s="30">
        <v>4</v>
      </c>
      <c r="B14" s="203" t="s">
        <v>210</v>
      </c>
      <c r="C14" s="303" t="s">
        <v>211</v>
      </c>
      <c r="D14" s="305"/>
      <c r="E14" s="305"/>
      <c r="F14" s="331" t="s">
        <v>212</v>
      </c>
      <c r="G14" s="331" t="s">
        <v>213</v>
      </c>
      <c r="H14" s="104"/>
      <c r="I14" s="32"/>
      <c r="J14" s="32"/>
      <c r="K14" s="33"/>
      <c r="L14" s="32"/>
      <c r="M14" s="68"/>
    </row>
    <row r="15" spans="1:13" x14ac:dyDescent="0.25">
      <c r="A15" s="30"/>
      <c r="B15" s="204" t="s">
        <v>12</v>
      </c>
      <c r="C15" s="304"/>
      <c r="D15" s="306"/>
      <c r="E15" s="306"/>
      <c r="F15" s="331"/>
      <c r="G15" s="331"/>
      <c r="H15" s="94" t="s">
        <v>23</v>
      </c>
      <c r="I15" s="196">
        <v>30700000</v>
      </c>
      <c r="J15" s="198">
        <v>2076750</v>
      </c>
      <c r="K15" s="2">
        <f>J15/I15</f>
        <v>6.7646579804560264E-2</v>
      </c>
      <c r="L15" s="198">
        <v>0</v>
      </c>
      <c r="M15" s="68"/>
    </row>
    <row r="16" spans="1:13" x14ac:dyDescent="0.25">
      <c r="A16" s="30"/>
      <c r="B16" s="204" t="s">
        <v>13</v>
      </c>
      <c r="C16" s="304"/>
      <c r="D16" s="306"/>
      <c r="E16" s="306"/>
      <c r="F16" s="331"/>
      <c r="G16" s="331"/>
      <c r="H16" s="94" t="s">
        <v>23</v>
      </c>
      <c r="I16" s="196">
        <v>30700000</v>
      </c>
      <c r="J16" s="7">
        <v>76750</v>
      </c>
      <c r="K16" s="2">
        <f t="shared" ref="K16:K17" si="2">J16/I16</f>
        <v>2.5000000000000001E-3</v>
      </c>
      <c r="L16" s="7">
        <v>0</v>
      </c>
      <c r="M16" s="68"/>
    </row>
    <row r="17" spans="1:13" x14ac:dyDescent="0.25">
      <c r="A17" s="35"/>
      <c r="B17" s="202" t="s">
        <v>14</v>
      </c>
      <c r="C17" s="328"/>
      <c r="D17" s="329"/>
      <c r="E17" s="329"/>
      <c r="F17" s="332"/>
      <c r="G17" s="332"/>
      <c r="H17" s="103" t="s">
        <v>23</v>
      </c>
      <c r="I17" s="105">
        <f>I15+I16</f>
        <v>61400000</v>
      </c>
      <c r="J17" s="105">
        <f>J15+J16</f>
        <v>2153500</v>
      </c>
      <c r="K17" s="3">
        <f t="shared" si="2"/>
        <v>3.5073289902280133E-2</v>
      </c>
      <c r="L17" s="105">
        <f>L15+L16</f>
        <v>0</v>
      </c>
      <c r="M17" s="72"/>
    </row>
    <row r="18" spans="1:13" ht="24" customHeight="1" x14ac:dyDescent="0.25">
      <c r="A18" s="30">
        <v>5</v>
      </c>
      <c r="B18" s="85" t="s">
        <v>221</v>
      </c>
      <c r="C18" s="303" t="s">
        <v>163</v>
      </c>
      <c r="D18" s="305"/>
      <c r="E18" s="305"/>
      <c r="F18" s="339" t="s">
        <v>222</v>
      </c>
      <c r="G18" s="309" t="s">
        <v>223</v>
      </c>
      <c r="H18" s="104"/>
      <c r="I18" s="32"/>
      <c r="J18" s="32"/>
      <c r="K18" s="33"/>
      <c r="L18" s="32"/>
      <c r="M18" s="68"/>
    </row>
    <row r="19" spans="1:13" x14ac:dyDescent="0.25">
      <c r="A19" s="30"/>
      <c r="B19" s="85" t="s">
        <v>12</v>
      </c>
      <c r="C19" s="304"/>
      <c r="D19" s="306"/>
      <c r="E19" s="306"/>
      <c r="F19" s="339"/>
      <c r="G19" s="309"/>
      <c r="H19" s="94" t="s">
        <v>23</v>
      </c>
      <c r="I19" s="41">
        <v>25000000</v>
      </c>
      <c r="J19" s="198">
        <v>15025414.26</v>
      </c>
      <c r="K19" s="2">
        <f>J19/I19</f>
        <v>0.60101657040000001</v>
      </c>
      <c r="L19" s="198">
        <v>14962914.26</v>
      </c>
      <c r="M19" s="68"/>
    </row>
    <row r="20" spans="1:13" x14ac:dyDescent="0.25">
      <c r="A20" s="30"/>
      <c r="B20" s="85" t="s">
        <v>13</v>
      </c>
      <c r="C20" s="304"/>
      <c r="D20" s="306"/>
      <c r="E20" s="306"/>
      <c r="F20" s="339"/>
      <c r="G20" s="309"/>
      <c r="H20" s="94" t="s">
        <v>23</v>
      </c>
      <c r="I20" s="41">
        <v>14000000</v>
      </c>
      <c r="J20" s="7">
        <v>7747978.1399999997</v>
      </c>
      <c r="K20" s="2">
        <f t="shared" ref="K20:K21" si="3">J20/I20</f>
        <v>0.55342700999999994</v>
      </c>
      <c r="L20" s="7">
        <v>0</v>
      </c>
      <c r="M20" s="68"/>
    </row>
    <row r="21" spans="1:13" x14ac:dyDescent="0.25">
      <c r="A21" s="35"/>
      <c r="B21" s="202" t="s">
        <v>14</v>
      </c>
      <c r="C21" s="304"/>
      <c r="D21" s="329"/>
      <c r="E21" s="329"/>
      <c r="F21" s="340"/>
      <c r="G21" s="310"/>
      <c r="H21" s="103" t="s">
        <v>23</v>
      </c>
      <c r="I21" s="105">
        <f>I19+I20</f>
        <v>39000000</v>
      </c>
      <c r="J21" s="105">
        <f>J19+J20</f>
        <v>22773392.399999999</v>
      </c>
      <c r="K21" s="3">
        <f t="shared" si="3"/>
        <v>0.58393313846153838</v>
      </c>
      <c r="L21" s="105">
        <f>L19+L20</f>
        <v>14962914.26</v>
      </c>
      <c r="M21" s="72"/>
    </row>
    <row r="22" spans="1:13" ht="30" customHeight="1" x14ac:dyDescent="0.25">
      <c r="A22" s="35">
        <v>6</v>
      </c>
      <c r="B22" s="241" t="s">
        <v>232</v>
      </c>
      <c r="C22" s="182" t="s">
        <v>159</v>
      </c>
      <c r="D22" s="240"/>
      <c r="E22" s="240"/>
      <c r="F22" s="230" t="s">
        <v>233</v>
      </c>
      <c r="G22" s="230" t="s">
        <v>234</v>
      </c>
      <c r="H22" s="90" t="s">
        <v>23</v>
      </c>
      <c r="I22" s="181">
        <v>46100000</v>
      </c>
      <c r="J22" s="51">
        <v>1615250</v>
      </c>
      <c r="K22" s="9">
        <f>J22/I22</f>
        <v>3.5037960954446855E-2</v>
      </c>
      <c r="L22" s="51">
        <v>0</v>
      </c>
      <c r="M22" s="72"/>
    </row>
    <row r="23" spans="1:13" ht="45" customHeight="1" x14ac:dyDescent="0.25">
      <c r="A23" s="30">
        <v>7</v>
      </c>
      <c r="B23" s="203" t="s">
        <v>236</v>
      </c>
      <c r="C23" s="303" t="s">
        <v>119</v>
      </c>
      <c r="D23" s="305"/>
      <c r="E23" s="305"/>
      <c r="F23" s="344" t="s">
        <v>237</v>
      </c>
      <c r="G23" s="345" t="s">
        <v>208</v>
      </c>
      <c r="H23" s="104"/>
      <c r="I23" s="32"/>
      <c r="J23" s="32"/>
      <c r="K23" s="33"/>
      <c r="L23" s="32"/>
      <c r="M23" s="68"/>
    </row>
    <row r="24" spans="1:13" x14ac:dyDescent="0.25">
      <c r="A24" s="30"/>
      <c r="B24" s="85" t="s">
        <v>12</v>
      </c>
      <c r="C24" s="304"/>
      <c r="D24" s="306"/>
      <c r="E24" s="306"/>
      <c r="F24" s="309"/>
      <c r="G24" s="339"/>
      <c r="H24" s="94" t="s">
        <v>23</v>
      </c>
      <c r="I24" s="196">
        <v>12000000</v>
      </c>
      <c r="J24" s="198">
        <v>1030000</v>
      </c>
      <c r="K24" s="2">
        <f>J24/I24</f>
        <v>8.5833333333333331E-2</v>
      </c>
      <c r="L24" s="198">
        <v>1000000</v>
      </c>
      <c r="M24" s="68"/>
    </row>
    <row r="25" spans="1:13" x14ac:dyDescent="0.25">
      <c r="A25" s="30"/>
      <c r="B25" s="85" t="s">
        <v>235</v>
      </c>
      <c r="C25" s="304"/>
      <c r="D25" s="306"/>
      <c r="E25" s="306"/>
      <c r="F25" s="309"/>
      <c r="G25" s="339"/>
      <c r="H25" s="94" t="s">
        <v>23</v>
      </c>
      <c r="I25" s="196">
        <v>25000000</v>
      </c>
      <c r="J25" s="7">
        <v>2062500</v>
      </c>
      <c r="K25" s="2">
        <f t="shared" ref="K25:K26" si="4">J25/I25</f>
        <v>8.2500000000000004E-2</v>
      </c>
      <c r="L25" s="7">
        <v>2000000</v>
      </c>
      <c r="M25" s="68"/>
    </row>
    <row r="26" spans="1:13" x14ac:dyDescent="0.25">
      <c r="A26" s="35"/>
      <c r="B26" s="202" t="s">
        <v>14</v>
      </c>
      <c r="C26" s="328"/>
      <c r="D26" s="329"/>
      <c r="E26" s="329"/>
      <c r="F26" s="310"/>
      <c r="G26" s="340"/>
      <c r="H26" s="103" t="s">
        <v>23</v>
      </c>
      <c r="I26" s="105">
        <f>I24+I25</f>
        <v>37000000</v>
      </c>
      <c r="J26" s="105">
        <f>J24+J25</f>
        <v>3092500</v>
      </c>
      <c r="K26" s="3">
        <f t="shared" si="4"/>
        <v>8.3581081081081088E-2</v>
      </c>
      <c r="L26" s="105">
        <f>L24+L25</f>
        <v>3000000</v>
      </c>
      <c r="M26" s="72"/>
    </row>
    <row r="27" spans="1:13" ht="45" customHeight="1" x14ac:dyDescent="0.25">
      <c r="A27" s="30">
        <v>8</v>
      </c>
      <c r="B27" s="200" t="s">
        <v>238</v>
      </c>
      <c r="C27" s="303" t="s">
        <v>231</v>
      </c>
      <c r="D27" s="305"/>
      <c r="E27" s="307"/>
      <c r="F27" s="309" t="s">
        <v>239</v>
      </c>
      <c r="G27" s="309" t="s">
        <v>213</v>
      </c>
      <c r="H27" s="104"/>
      <c r="I27" s="32"/>
      <c r="J27" s="32"/>
      <c r="K27" s="33"/>
      <c r="L27" s="32"/>
      <c r="M27" s="68"/>
    </row>
    <row r="28" spans="1:13" x14ac:dyDescent="0.25">
      <c r="A28" s="30"/>
      <c r="B28" s="85" t="s">
        <v>12</v>
      </c>
      <c r="C28" s="304"/>
      <c r="D28" s="306"/>
      <c r="E28" s="308"/>
      <c r="F28" s="309"/>
      <c r="G28" s="309"/>
      <c r="H28" s="94" t="s">
        <v>23</v>
      </c>
      <c r="I28" s="196">
        <v>19240000</v>
      </c>
      <c r="J28" s="198">
        <v>48100</v>
      </c>
      <c r="K28" s="2">
        <f>J28/I28</f>
        <v>2.5000000000000001E-3</v>
      </c>
      <c r="L28" s="198">
        <v>0</v>
      </c>
      <c r="M28" s="68"/>
    </row>
    <row r="29" spans="1:13" x14ac:dyDescent="0.25">
      <c r="A29" s="30"/>
      <c r="B29" s="85" t="s">
        <v>13</v>
      </c>
      <c r="C29" s="304"/>
      <c r="D29" s="306"/>
      <c r="E29" s="308"/>
      <c r="F29" s="309"/>
      <c r="G29" s="309"/>
      <c r="H29" s="94" t="s">
        <v>23</v>
      </c>
      <c r="I29" s="196">
        <v>48060000</v>
      </c>
      <c r="J29" s="7">
        <v>120150</v>
      </c>
      <c r="K29" s="2">
        <f t="shared" ref="K29:K30" si="5">J29/I29</f>
        <v>2.5000000000000001E-3</v>
      </c>
      <c r="L29" s="7">
        <v>0</v>
      </c>
      <c r="M29" s="68"/>
    </row>
    <row r="30" spans="1:13" x14ac:dyDescent="0.25">
      <c r="A30" s="296"/>
      <c r="B30" s="53" t="s">
        <v>14</v>
      </c>
      <c r="C30" s="304"/>
      <c r="D30" s="306"/>
      <c r="E30" s="308"/>
      <c r="F30" s="310"/>
      <c r="G30" s="310"/>
      <c r="H30" s="103" t="s">
        <v>23</v>
      </c>
      <c r="I30" s="277">
        <f>I28+I29</f>
        <v>67300000</v>
      </c>
      <c r="J30" s="277">
        <f>J28+J29</f>
        <v>168250</v>
      </c>
      <c r="K30" s="278">
        <f t="shared" si="5"/>
        <v>2.5000000000000001E-3</v>
      </c>
      <c r="L30" s="277">
        <f>L28+L29</f>
        <v>0</v>
      </c>
      <c r="M30" s="302"/>
    </row>
    <row r="31" spans="1:13" ht="45" customHeight="1" thickBot="1" x14ac:dyDescent="0.3">
      <c r="A31" s="106">
        <v>9</v>
      </c>
      <c r="B31" s="297" t="s">
        <v>257</v>
      </c>
      <c r="C31" s="170"/>
      <c r="D31" s="298"/>
      <c r="E31" s="298"/>
      <c r="F31" s="272" t="s">
        <v>258</v>
      </c>
      <c r="G31" s="272" t="s">
        <v>259</v>
      </c>
      <c r="H31" s="299" t="s">
        <v>23</v>
      </c>
      <c r="I31" s="293">
        <v>23100000</v>
      </c>
      <c r="J31" s="294">
        <v>2057750</v>
      </c>
      <c r="K31" s="300">
        <f>J31/I31</f>
        <v>8.9080086580086579E-2</v>
      </c>
      <c r="L31" s="294">
        <v>2057750</v>
      </c>
      <c r="M31" s="301"/>
    </row>
    <row r="32" spans="1:13" ht="15.75" thickBot="1" x14ac:dyDescent="0.3">
      <c r="A32" s="341" t="s">
        <v>209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3"/>
    </row>
    <row r="33" spans="1:13" ht="24" customHeight="1" x14ac:dyDescent="0.25">
      <c r="A33" s="206">
        <v>1</v>
      </c>
      <c r="B33" s="207" t="s">
        <v>214</v>
      </c>
      <c r="C33" s="346" t="s">
        <v>119</v>
      </c>
      <c r="D33" s="347"/>
      <c r="E33" s="347"/>
      <c r="F33" s="348" t="s">
        <v>207</v>
      </c>
      <c r="G33" s="351" t="s">
        <v>215</v>
      </c>
      <c r="H33" s="208"/>
      <c r="I33" s="209"/>
      <c r="J33" s="209"/>
      <c r="K33" s="210"/>
      <c r="L33" s="209"/>
      <c r="M33" s="211"/>
    </row>
    <row r="34" spans="1:13" x14ac:dyDescent="0.25">
      <c r="A34" s="30"/>
      <c r="B34" s="205" t="s">
        <v>12</v>
      </c>
      <c r="C34" s="304"/>
      <c r="D34" s="306"/>
      <c r="E34" s="306"/>
      <c r="F34" s="349"/>
      <c r="G34" s="352"/>
      <c r="H34" s="94" t="s">
        <v>253</v>
      </c>
      <c r="I34" s="193">
        <v>1150000</v>
      </c>
      <c r="J34" s="198">
        <v>0</v>
      </c>
      <c r="K34" s="2">
        <f>J34/I34</f>
        <v>0</v>
      </c>
      <c r="L34" s="7">
        <v>0</v>
      </c>
      <c r="M34" s="68"/>
    </row>
    <row r="35" spans="1:13" x14ac:dyDescent="0.25">
      <c r="A35" s="30"/>
      <c r="B35" s="205" t="s">
        <v>13</v>
      </c>
      <c r="C35" s="304"/>
      <c r="D35" s="306"/>
      <c r="E35" s="306"/>
      <c r="F35" s="349"/>
      <c r="G35" s="352"/>
      <c r="H35" s="94" t="s">
        <v>253</v>
      </c>
      <c r="I35" s="193">
        <v>1150000</v>
      </c>
      <c r="J35" s="7">
        <v>200000</v>
      </c>
      <c r="K35" s="2">
        <f t="shared" ref="K35:K36" si="6">J35/I35</f>
        <v>0.17391304347826086</v>
      </c>
      <c r="L35" s="7">
        <v>200000</v>
      </c>
      <c r="M35" s="68"/>
    </row>
    <row r="36" spans="1:13" x14ac:dyDescent="0.25">
      <c r="A36" s="276"/>
      <c r="B36" s="4" t="s">
        <v>75</v>
      </c>
      <c r="C36" s="328"/>
      <c r="D36" s="329"/>
      <c r="E36" s="329"/>
      <c r="F36" s="350"/>
      <c r="G36" s="353"/>
      <c r="H36" s="103" t="s">
        <v>253</v>
      </c>
      <c r="I36" s="277">
        <f>I34+I35</f>
        <v>2300000</v>
      </c>
      <c r="J36" s="277">
        <f>J34+J35</f>
        <v>200000</v>
      </c>
      <c r="K36" s="278">
        <f t="shared" si="6"/>
        <v>8.6956521739130432E-2</v>
      </c>
      <c r="L36" s="277">
        <f>L34+L35</f>
        <v>200000</v>
      </c>
      <c r="M36" s="72"/>
    </row>
    <row r="37" spans="1:13" ht="30" customHeight="1" thickBot="1" x14ac:dyDescent="0.3">
      <c r="A37" s="274">
        <v>2</v>
      </c>
      <c r="B37" s="291" t="s">
        <v>251</v>
      </c>
      <c r="C37" s="170" t="s">
        <v>119</v>
      </c>
      <c r="D37" s="170"/>
      <c r="E37" s="292"/>
      <c r="F37" s="265" t="s">
        <v>252</v>
      </c>
      <c r="G37" s="266" t="s">
        <v>18</v>
      </c>
      <c r="H37" s="275" t="s">
        <v>23</v>
      </c>
      <c r="I37" s="293">
        <v>8000000</v>
      </c>
      <c r="J37" s="294">
        <v>0</v>
      </c>
      <c r="K37" s="168">
        <f>J37/I37</f>
        <v>0</v>
      </c>
      <c r="L37" s="294">
        <v>0</v>
      </c>
      <c r="M37" s="76"/>
    </row>
    <row r="38" spans="1:13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3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3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</sheetData>
  <mergeCells count="45">
    <mergeCell ref="C33:C36"/>
    <mergeCell ref="D33:D36"/>
    <mergeCell ref="E33:E36"/>
    <mergeCell ref="F33:F36"/>
    <mergeCell ref="G33:G36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C27:C30"/>
    <mergeCell ref="D27:D30"/>
    <mergeCell ref="E27:E30"/>
    <mergeCell ref="F27:F30"/>
    <mergeCell ref="G27:G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54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thickBot="1" x14ac:dyDescent="0.3">
      <c r="A5" s="29">
        <v>1</v>
      </c>
      <c r="B5" s="73" t="s">
        <v>73</v>
      </c>
      <c r="C5" s="74" t="s">
        <v>119</v>
      </c>
      <c r="D5" s="47" t="s">
        <v>126</v>
      </c>
      <c r="E5" s="75" t="s">
        <v>74</v>
      </c>
      <c r="F5" s="75" t="s">
        <v>74</v>
      </c>
      <c r="G5" s="234" t="s">
        <v>173</v>
      </c>
      <c r="H5" s="42" t="s">
        <v>23</v>
      </c>
      <c r="I5" s="43">
        <v>11000000</v>
      </c>
      <c r="J5" s="28">
        <v>2500000</v>
      </c>
      <c r="K5" s="26">
        <f>J5/I5</f>
        <v>0.22727272727272727</v>
      </c>
      <c r="L5" s="28">
        <v>0</v>
      </c>
      <c r="M5" s="76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4" x14ac:dyDescent="0.2">
      <c r="A4" s="357" t="s">
        <v>30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4" ht="75" customHeight="1" x14ac:dyDescent="0.2">
      <c r="A5" s="112">
        <v>1</v>
      </c>
      <c r="B5" s="175" t="s">
        <v>26</v>
      </c>
      <c r="C5" s="182" t="s">
        <v>117</v>
      </c>
      <c r="D5" s="173" t="s">
        <v>138</v>
      </c>
      <c r="E5" s="115" t="s">
        <v>139</v>
      </c>
      <c r="F5" s="97" t="s">
        <v>31</v>
      </c>
      <c r="G5" s="194" t="s">
        <v>32</v>
      </c>
      <c r="H5" s="229" t="s">
        <v>23</v>
      </c>
      <c r="I5" s="113">
        <v>15000000</v>
      </c>
      <c r="J5" s="174">
        <v>0</v>
      </c>
      <c r="K5" s="50">
        <f t="shared" ref="K5:K10" si="0">J5/I5</f>
        <v>0</v>
      </c>
      <c r="L5" s="51">
        <v>0</v>
      </c>
      <c r="M5" s="178" t="s">
        <v>161</v>
      </c>
    </row>
    <row r="6" spans="1:14" ht="45" customHeight="1" x14ac:dyDescent="0.2">
      <c r="A6" s="112">
        <v>2</v>
      </c>
      <c r="B6" s="113" t="s">
        <v>27</v>
      </c>
      <c r="C6" s="182" t="s">
        <v>118</v>
      </c>
      <c r="D6" s="176"/>
      <c r="E6" s="176"/>
      <c r="F6" s="97" t="s">
        <v>33</v>
      </c>
      <c r="G6" s="230" t="s">
        <v>197</v>
      </c>
      <c r="H6" s="229" t="s">
        <v>23</v>
      </c>
      <c r="I6" s="113">
        <v>100000000</v>
      </c>
      <c r="J6" s="49">
        <v>93050000</v>
      </c>
      <c r="K6" s="50">
        <f t="shared" si="0"/>
        <v>0.93049999999999999</v>
      </c>
      <c r="L6" s="51">
        <v>0</v>
      </c>
      <c r="M6" s="114"/>
    </row>
    <row r="7" spans="1:14" ht="30" customHeight="1" x14ac:dyDescent="0.2">
      <c r="A7" s="112">
        <v>3</v>
      </c>
      <c r="B7" s="175" t="s">
        <v>28</v>
      </c>
      <c r="C7" s="182" t="s">
        <v>118</v>
      </c>
      <c r="D7" s="295" t="s">
        <v>34</v>
      </c>
      <c r="E7" s="132" t="s">
        <v>256</v>
      </c>
      <c r="F7" s="97" t="s">
        <v>34</v>
      </c>
      <c r="G7" s="230" t="s">
        <v>35</v>
      </c>
      <c r="H7" s="229" t="s">
        <v>23</v>
      </c>
      <c r="I7" s="113">
        <v>100000000</v>
      </c>
      <c r="J7" s="49">
        <v>0</v>
      </c>
      <c r="K7" s="50">
        <f t="shared" si="0"/>
        <v>0</v>
      </c>
      <c r="L7" s="51">
        <v>0</v>
      </c>
      <c r="M7" s="114"/>
    </row>
    <row r="8" spans="1:14" ht="15" customHeight="1" x14ac:dyDescent="0.2">
      <c r="A8" s="112">
        <v>4</v>
      </c>
      <c r="B8" s="113" t="s">
        <v>29</v>
      </c>
      <c r="C8" s="182" t="s">
        <v>118</v>
      </c>
      <c r="D8" s="182"/>
      <c r="E8" s="182"/>
      <c r="F8" s="97" t="s">
        <v>34</v>
      </c>
      <c r="G8" s="230" t="s">
        <v>35</v>
      </c>
      <c r="H8" s="229" t="s">
        <v>23</v>
      </c>
      <c r="I8" s="113">
        <v>50000000</v>
      </c>
      <c r="J8" s="49">
        <v>32000000</v>
      </c>
      <c r="K8" s="50">
        <f t="shared" si="0"/>
        <v>0.64</v>
      </c>
      <c r="L8" s="51">
        <v>0</v>
      </c>
      <c r="M8" s="114"/>
    </row>
    <row r="9" spans="1:14" ht="30" customHeight="1" x14ac:dyDescent="0.2">
      <c r="A9" s="112">
        <v>5</v>
      </c>
      <c r="B9" s="113" t="s">
        <v>133</v>
      </c>
      <c r="C9" s="182" t="s">
        <v>119</v>
      </c>
      <c r="D9" s="173" t="s">
        <v>140</v>
      </c>
      <c r="E9" s="182" t="s">
        <v>110</v>
      </c>
      <c r="F9" s="97" t="s">
        <v>36</v>
      </c>
      <c r="G9" s="230" t="s">
        <v>37</v>
      </c>
      <c r="H9" s="229" t="s">
        <v>23</v>
      </c>
      <c r="I9" s="113">
        <v>30000000</v>
      </c>
      <c r="J9" s="49">
        <v>21900000</v>
      </c>
      <c r="K9" s="50">
        <f t="shared" si="0"/>
        <v>0.73</v>
      </c>
      <c r="L9" s="49">
        <v>9500000</v>
      </c>
      <c r="M9" s="114"/>
    </row>
    <row r="10" spans="1:14" s="62" customFormat="1" ht="30" customHeight="1" x14ac:dyDescent="0.2">
      <c r="A10" s="112">
        <v>6</v>
      </c>
      <c r="B10" s="113" t="s">
        <v>134</v>
      </c>
      <c r="C10" s="182" t="s">
        <v>118</v>
      </c>
      <c r="D10" s="229" t="s">
        <v>135</v>
      </c>
      <c r="E10" s="227" t="s">
        <v>113</v>
      </c>
      <c r="F10" s="97" t="s">
        <v>136</v>
      </c>
      <c r="G10" s="230" t="s">
        <v>137</v>
      </c>
      <c r="H10" s="229" t="s">
        <v>23</v>
      </c>
      <c r="I10" s="113">
        <v>340000000</v>
      </c>
      <c r="J10" s="59">
        <v>138940000</v>
      </c>
      <c r="K10" s="60">
        <f t="shared" si="0"/>
        <v>0.40864705882352942</v>
      </c>
      <c r="L10" s="61">
        <v>0</v>
      </c>
      <c r="M10" s="116"/>
      <c r="N10" s="171"/>
    </row>
    <row r="11" spans="1:14" s="62" customFormat="1" ht="30" customHeight="1" x14ac:dyDescent="0.2">
      <c r="A11" s="30">
        <v>7</v>
      </c>
      <c r="B11" s="126" t="s">
        <v>240</v>
      </c>
      <c r="C11" s="182" t="s">
        <v>118</v>
      </c>
      <c r="D11" s="177"/>
      <c r="E11" s="227"/>
      <c r="F11" s="97" t="s">
        <v>242</v>
      </c>
      <c r="G11" s="97" t="s">
        <v>219</v>
      </c>
      <c r="H11" s="229" t="s">
        <v>23</v>
      </c>
      <c r="I11" s="113">
        <v>35000000</v>
      </c>
      <c r="J11" s="59">
        <v>11500000</v>
      </c>
      <c r="K11" s="60">
        <f>J11/I11</f>
        <v>0.32857142857142857</v>
      </c>
      <c r="L11" s="61">
        <v>0</v>
      </c>
      <c r="M11" s="116"/>
      <c r="N11" s="171"/>
    </row>
    <row r="12" spans="1:14" s="62" customFormat="1" ht="30" customHeight="1" thickBot="1" x14ac:dyDescent="0.25">
      <c r="A12" s="29">
        <v>8</v>
      </c>
      <c r="B12" s="243" t="s">
        <v>241</v>
      </c>
      <c r="C12" s="170" t="s">
        <v>149</v>
      </c>
      <c r="D12" s="120"/>
      <c r="E12" s="118"/>
      <c r="F12" s="119" t="s">
        <v>243</v>
      </c>
      <c r="G12" s="119" t="s">
        <v>244</v>
      </c>
      <c r="H12" s="120" t="s">
        <v>23</v>
      </c>
      <c r="I12" s="117">
        <v>75000000</v>
      </c>
      <c r="J12" s="63">
        <v>0</v>
      </c>
      <c r="K12" s="64">
        <f t="shared" ref="K12" si="1">J12/I12</f>
        <v>0</v>
      </c>
      <c r="L12" s="65">
        <v>0</v>
      </c>
      <c r="M12" s="121"/>
      <c r="N12" s="171"/>
    </row>
    <row r="13" spans="1:14" x14ac:dyDescent="0.2">
      <c r="A13" s="341" t="s">
        <v>38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3"/>
    </row>
    <row r="14" spans="1:14" s="62" customFormat="1" ht="45" customHeight="1" x14ac:dyDescent="0.2">
      <c r="A14" s="112">
        <v>1</v>
      </c>
      <c r="B14" s="113" t="s">
        <v>39</v>
      </c>
      <c r="C14" s="182" t="s">
        <v>118</v>
      </c>
      <c r="D14" s="182" t="s">
        <v>41</v>
      </c>
      <c r="E14" s="182" t="s">
        <v>123</v>
      </c>
      <c r="F14" s="164" t="s">
        <v>20</v>
      </c>
      <c r="G14" s="229" t="s">
        <v>42</v>
      </c>
      <c r="H14" s="164" t="s">
        <v>44</v>
      </c>
      <c r="I14" s="61">
        <v>6800000</v>
      </c>
      <c r="J14" s="51">
        <v>3115409.67</v>
      </c>
      <c r="K14" s="50">
        <f t="shared" ref="K14:K18" si="2">J14/I14</f>
        <v>0.45814848088235294</v>
      </c>
      <c r="L14" s="51">
        <v>0</v>
      </c>
      <c r="M14" s="116"/>
    </row>
    <row r="15" spans="1:14" s="62" customFormat="1" ht="45" customHeight="1" x14ac:dyDescent="0.2">
      <c r="A15" s="112">
        <v>2</v>
      </c>
      <c r="B15" s="113" t="s">
        <v>40</v>
      </c>
      <c r="C15" s="182" t="s">
        <v>118</v>
      </c>
      <c r="D15" s="182" t="s">
        <v>111</v>
      </c>
      <c r="E15" s="182" t="s">
        <v>110</v>
      </c>
      <c r="F15" s="164" t="s">
        <v>43</v>
      </c>
      <c r="G15" s="229" t="s">
        <v>19</v>
      </c>
      <c r="H15" s="164" t="s">
        <v>44</v>
      </c>
      <c r="I15" s="61">
        <v>19422000</v>
      </c>
      <c r="J15" s="51">
        <v>17964457.300000001</v>
      </c>
      <c r="K15" s="50">
        <f t="shared" si="2"/>
        <v>0.92495403665945841</v>
      </c>
      <c r="L15" s="51">
        <v>1796809.41</v>
      </c>
      <c r="M15" s="116"/>
    </row>
    <row r="16" spans="1:14" ht="30" customHeight="1" x14ac:dyDescent="0.2">
      <c r="A16" s="186">
        <v>3</v>
      </c>
      <c r="B16" s="181" t="s">
        <v>181</v>
      </c>
      <c r="C16" s="182" t="s">
        <v>118</v>
      </c>
      <c r="D16" s="189" t="s">
        <v>184</v>
      </c>
      <c r="E16" s="182" t="s">
        <v>79</v>
      </c>
      <c r="F16" s="182" t="s">
        <v>79</v>
      </c>
      <c r="G16" s="183" t="s">
        <v>171</v>
      </c>
      <c r="H16" s="164" t="s">
        <v>44</v>
      </c>
      <c r="I16" s="185">
        <v>5000000</v>
      </c>
      <c r="J16" s="51">
        <v>3500000</v>
      </c>
      <c r="K16" s="50">
        <f t="shared" si="2"/>
        <v>0.7</v>
      </c>
      <c r="L16" s="51">
        <v>0</v>
      </c>
      <c r="M16" s="114"/>
    </row>
    <row r="17" spans="1:63" ht="60" customHeight="1" x14ac:dyDescent="0.2">
      <c r="A17" s="244">
        <v>4</v>
      </c>
      <c r="B17" s="251" t="s">
        <v>182</v>
      </c>
      <c r="C17" s="242" t="s">
        <v>119</v>
      </c>
      <c r="D17" s="245" t="s">
        <v>185</v>
      </c>
      <c r="E17" s="245" t="s">
        <v>186</v>
      </c>
      <c r="F17" s="245" t="s">
        <v>186</v>
      </c>
      <c r="G17" s="199" t="s">
        <v>198</v>
      </c>
      <c r="H17" s="246" t="s">
        <v>44</v>
      </c>
      <c r="I17" s="247">
        <v>595000</v>
      </c>
      <c r="J17" s="248">
        <v>416500</v>
      </c>
      <c r="K17" s="249">
        <f t="shared" si="2"/>
        <v>0.7</v>
      </c>
      <c r="L17" s="248">
        <v>0</v>
      </c>
      <c r="M17" s="250"/>
    </row>
    <row r="18" spans="1:63" ht="45" customHeight="1" x14ac:dyDescent="0.2">
      <c r="A18" s="187">
        <v>5</v>
      </c>
      <c r="B18" s="181" t="s">
        <v>183</v>
      </c>
      <c r="C18" s="182" t="s">
        <v>119</v>
      </c>
      <c r="D18" s="189" t="s">
        <v>185</v>
      </c>
      <c r="E18" s="189" t="s">
        <v>186</v>
      </c>
      <c r="F18" s="189" t="s">
        <v>186</v>
      </c>
      <c r="G18" s="183" t="s">
        <v>198</v>
      </c>
      <c r="H18" s="164" t="s">
        <v>44</v>
      </c>
      <c r="I18" s="185">
        <v>1500000</v>
      </c>
      <c r="J18" s="51">
        <v>642857</v>
      </c>
      <c r="K18" s="50">
        <f t="shared" si="2"/>
        <v>0.42857133333333336</v>
      </c>
      <c r="L18" s="51">
        <v>0</v>
      </c>
      <c r="M18" s="114"/>
    </row>
    <row r="19" spans="1:63" customFormat="1" ht="24" customHeight="1" x14ac:dyDescent="0.25">
      <c r="A19" s="360">
        <v>6</v>
      </c>
      <c r="B19" s="252" t="s">
        <v>245</v>
      </c>
      <c r="C19" s="362" t="s">
        <v>119</v>
      </c>
      <c r="D19" s="364"/>
      <c r="E19" s="364"/>
      <c r="F19" s="366" t="s">
        <v>247</v>
      </c>
      <c r="G19" s="355" t="s">
        <v>198</v>
      </c>
      <c r="H19" s="253"/>
      <c r="I19" s="254"/>
      <c r="J19" s="254"/>
      <c r="K19" s="255"/>
      <c r="L19" s="254"/>
      <c r="M19" s="114"/>
    </row>
    <row r="20" spans="1:63" customFormat="1" ht="15" x14ac:dyDescent="0.25">
      <c r="A20" s="360"/>
      <c r="B20" s="256" t="s">
        <v>12</v>
      </c>
      <c r="C20" s="362"/>
      <c r="D20" s="364"/>
      <c r="E20" s="364"/>
      <c r="F20" s="366"/>
      <c r="G20" s="355"/>
      <c r="H20" s="257" t="s">
        <v>23</v>
      </c>
      <c r="I20" s="181">
        <v>2927500</v>
      </c>
      <c r="J20" s="181">
        <v>2488375</v>
      </c>
      <c r="K20" s="258">
        <f>J20/I20</f>
        <v>0.85</v>
      </c>
      <c r="L20" s="259">
        <v>2488375</v>
      </c>
      <c r="M20" s="114"/>
    </row>
    <row r="21" spans="1:63" customFormat="1" ht="15" x14ac:dyDescent="0.25">
      <c r="A21" s="360"/>
      <c r="B21" s="256" t="s">
        <v>13</v>
      </c>
      <c r="C21" s="362"/>
      <c r="D21" s="364"/>
      <c r="E21" s="364"/>
      <c r="F21" s="366"/>
      <c r="G21" s="355"/>
      <c r="H21" s="257" t="s">
        <v>23</v>
      </c>
      <c r="I21" s="181">
        <v>2927500</v>
      </c>
      <c r="J21" s="259">
        <v>679354.43</v>
      </c>
      <c r="K21" s="258">
        <f t="shared" ref="K21:K22" si="3">J21/I21</f>
        <v>0.23205958326216911</v>
      </c>
      <c r="L21" s="259">
        <v>679354.43</v>
      </c>
      <c r="M21" s="114"/>
    </row>
    <row r="22" spans="1:63" customFormat="1" ht="15.75" thickBot="1" x14ac:dyDescent="0.3">
      <c r="A22" s="361"/>
      <c r="B22" s="260" t="s">
        <v>246</v>
      </c>
      <c r="C22" s="363"/>
      <c r="D22" s="365"/>
      <c r="E22" s="365"/>
      <c r="F22" s="367"/>
      <c r="G22" s="356"/>
      <c r="H22" s="261" t="s">
        <v>23</v>
      </c>
      <c r="I22" s="262">
        <f>I20+I21</f>
        <v>5855000</v>
      </c>
      <c r="J22" s="262">
        <f>J20+J21</f>
        <v>3167729.43</v>
      </c>
      <c r="K22" s="263">
        <f t="shared" si="3"/>
        <v>0.54102979163108456</v>
      </c>
      <c r="L22" s="262">
        <f>L20+L21</f>
        <v>3167729.43</v>
      </c>
      <c r="M22" s="169"/>
    </row>
    <row r="24" spans="1:63" s="24" customFormat="1" x14ac:dyDescent="0.2">
      <c r="A24" s="2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8"/>
      <c r="W24" s="54"/>
      <c r="X24" s="55"/>
      <c r="Y24" s="56"/>
      <c r="Z24" s="1"/>
      <c r="AA24" s="57"/>
      <c r="AB24" s="57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x14ac:dyDescent="0.2">
      <c r="A25" s="107"/>
      <c r="B25" s="107"/>
      <c r="C25" s="107"/>
      <c r="D25" s="107"/>
      <c r="E25" s="107"/>
      <c r="F25" s="107"/>
      <c r="G25" s="107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4" activePane="bottomLeft" state="frozen"/>
      <selection pane="bottomLeft" activeCell="L7" sqref="L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107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  <c r="N2" s="107"/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  <c r="N3" s="107"/>
    </row>
    <row r="4" spans="1:14" ht="12.75" thickBot="1" x14ac:dyDescent="0.25">
      <c r="A4" s="341" t="s">
        <v>46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3"/>
      <c r="N4" s="107"/>
    </row>
    <row r="5" spans="1:14" ht="75" customHeight="1" x14ac:dyDescent="0.2">
      <c r="A5" s="80">
        <v>1</v>
      </c>
      <c r="B5" s="220" t="s">
        <v>48</v>
      </c>
      <c r="C5" s="221" t="s">
        <v>119</v>
      </c>
      <c r="D5" s="221" t="s">
        <v>141</v>
      </c>
      <c r="E5" s="222" t="s">
        <v>142</v>
      </c>
      <c r="F5" s="223" t="s">
        <v>59</v>
      </c>
      <c r="G5" s="224" t="s">
        <v>199</v>
      </c>
      <c r="H5" s="228" t="s">
        <v>23</v>
      </c>
      <c r="I5" s="220">
        <v>6000000</v>
      </c>
      <c r="J5" s="225">
        <v>5999999.9800000004</v>
      </c>
      <c r="K5" s="166">
        <f t="shared" ref="K5:K16" si="0">J5/I5</f>
        <v>0.99999999666666672</v>
      </c>
      <c r="L5" s="165">
        <v>39352.620000000003</v>
      </c>
      <c r="M5" s="167"/>
      <c r="N5" s="107"/>
    </row>
    <row r="6" spans="1:14" ht="30" customHeight="1" x14ac:dyDescent="0.2">
      <c r="A6" s="112">
        <v>2</v>
      </c>
      <c r="B6" s="113" t="s">
        <v>49</v>
      </c>
      <c r="C6" s="182" t="s">
        <v>119</v>
      </c>
      <c r="D6" s="212" t="s">
        <v>24</v>
      </c>
      <c r="E6" s="213" t="s">
        <v>120</v>
      </c>
      <c r="F6" s="97">
        <v>43490</v>
      </c>
      <c r="G6" s="230" t="s">
        <v>200</v>
      </c>
      <c r="H6" s="229" t="s">
        <v>23</v>
      </c>
      <c r="I6" s="113">
        <v>25000000</v>
      </c>
      <c r="J6" s="174">
        <v>18706221.090000004</v>
      </c>
      <c r="K6" s="50">
        <f t="shared" si="0"/>
        <v>0.7482488436000001</v>
      </c>
      <c r="L6" s="51">
        <v>722395.66999999993</v>
      </c>
      <c r="M6" s="114"/>
      <c r="N6" s="107"/>
    </row>
    <row r="7" spans="1:14" ht="30" customHeight="1" x14ac:dyDescent="0.2">
      <c r="A7" s="112">
        <v>3</v>
      </c>
      <c r="B7" s="113" t="s">
        <v>50</v>
      </c>
      <c r="C7" s="182" t="s">
        <v>118</v>
      </c>
      <c r="D7" s="182" t="s">
        <v>33</v>
      </c>
      <c r="E7" s="182" t="s">
        <v>131</v>
      </c>
      <c r="F7" s="97" t="s">
        <v>60</v>
      </c>
      <c r="G7" s="97" t="s">
        <v>61</v>
      </c>
      <c r="H7" s="229" t="s">
        <v>23</v>
      </c>
      <c r="I7" s="113">
        <v>65000000</v>
      </c>
      <c r="J7" s="49">
        <v>52925345.719999999</v>
      </c>
      <c r="K7" s="50">
        <f t="shared" si="0"/>
        <v>0.81423608800000002</v>
      </c>
      <c r="L7" s="51">
        <v>3429375.38</v>
      </c>
      <c r="M7" s="114"/>
      <c r="N7" s="107"/>
    </row>
    <row r="8" spans="1:14" ht="75" customHeight="1" x14ac:dyDescent="0.2">
      <c r="A8" s="112">
        <v>4</v>
      </c>
      <c r="B8" s="113" t="s">
        <v>51</v>
      </c>
      <c r="C8" s="182" t="s">
        <v>119</v>
      </c>
      <c r="D8" s="182" t="s">
        <v>143</v>
      </c>
      <c r="E8" s="182" t="s">
        <v>115</v>
      </c>
      <c r="F8" s="97" t="s">
        <v>62</v>
      </c>
      <c r="G8" s="230" t="s">
        <v>201</v>
      </c>
      <c r="H8" s="229" t="s">
        <v>23</v>
      </c>
      <c r="I8" s="113">
        <v>11000000</v>
      </c>
      <c r="J8" s="49">
        <v>216380.81</v>
      </c>
      <c r="K8" s="50">
        <f t="shared" si="0"/>
        <v>1.9670982727272728E-2</v>
      </c>
      <c r="L8" s="51">
        <v>16751.919999999998</v>
      </c>
      <c r="M8" s="114"/>
      <c r="N8" s="107"/>
    </row>
    <row r="9" spans="1:14" ht="45" customHeight="1" x14ac:dyDescent="0.2">
      <c r="A9" s="112">
        <v>5</v>
      </c>
      <c r="B9" s="113" t="s">
        <v>52</v>
      </c>
      <c r="C9" s="182" t="s">
        <v>118</v>
      </c>
      <c r="D9" s="182" t="s">
        <v>144</v>
      </c>
      <c r="E9" s="182" t="s">
        <v>145</v>
      </c>
      <c r="F9" s="97" t="s">
        <v>63</v>
      </c>
      <c r="G9" s="230" t="s">
        <v>202</v>
      </c>
      <c r="H9" s="229" t="s">
        <v>23</v>
      </c>
      <c r="I9" s="113">
        <v>10000000</v>
      </c>
      <c r="J9" s="49">
        <v>9197628.0899999999</v>
      </c>
      <c r="K9" s="50">
        <f t="shared" si="0"/>
        <v>0.91976280899999996</v>
      </c>
      <c r="L9" s="51">
        <v>953972.97</v>
      </c>
      <c r="M9" s="114"/>
      <c r="N9" s="107"/>
    </row>
    <row r="10" spans="1:14" ht="30" customHeight="1" x14ac:dyDescent="0.2">
      <c r="A10" s="112">
        <v>6</v>
      </c>
      <c r="B10" s="113" t="s">
        <v>54</v>
      </c>
      <c r="C10" s="182" t="s">
        <v>118</v>
      </c>
      <c r="D10" s="182" t="s">
        <v>156</v>
      </c>
      <c r="E10" s="182" t="s">
        <v>110</v>
      </c>
      <c r="F10" s="97" t="s">
        <v>64</v>
      </c>
      <c r="G10" s="97" t="s">
        <v>65</v>
      </c>
      <c r="H10" s="229" t="s">
        <v>23</v>
      </c>
      <c r="I10" s="113">
        <v>15000000</v>
      </c>
      <c r="J10" s="49">
        <v>14239264</v>
      </c>
      <c r="K10" s="50">
        <f t="shared" si="0"/>
        <v>0.94928426666666665</v>
      </c>
      <c r="L10" s="49">
        <v>0</v>
      </c>
      <c r="M10" s="114"/>
      <c r="N10" s="107"/>
    </row>
    <row r="11" spans="1:14" ht="30" customHeight="1" x14ac:dyDescent="0.2">
      <c r="A11" s="112">
        <v>7</v>
      </c>
      <c r="B11" s="113" t="s">
        <v>55</v>
      </c>
      <c r="C11" s="182" t="s">
        <v>118</v>
      </c>
      <c r="D11" s="182" t="s">
        <v>146</v>
      </c>
      <c r="E11" s="182" t="s">
        <v>125</v>
      </c>
      <c r="F11" s="97" t="s">
        <v>43</v>
      </c>
      <c r="G11" s="230" t="s">
        <v>203</v>
      </c>
      <c r="H11" s="229" t="s">
        <v>23</v>
      </c>
      <c r="I11" s="113">
        <v>180000000</v>
      </c>
      <c r="J11" s="49">
        <v>120600000.00000001</v>
      </c>
      <c r="K11" s="50">
        <f t="shared" si="0"/>
        <v>0.67</v>
      </c>
      <c r="L11" s="51">
        <v>0</v>
      </c>
      <c r="M11" s="114"/>
      <c r="N11" s="107"/>
    </row>
    <row r="12" spans="1:14" ht="15" customHeight="1" x14ac:dyDescent="0.2">
      <c r="A12" s="112">
        <v>8</v>
      </c>
      <c r="B12" s="113" t="s">
        <v>56</v>
      </c>
      <c r="C12" s="182" t="s">
        <v>118</v>
      </c>
      <c r="D12" s="182" t="s">
        <v>157</v>
      </c>
      <c r="E12" s="182" t="s">
        <v>152</v>
      </c>
      <c r="F12" s="97" t="s">
        <v>66</v>
      </c>
      <c r="G12" s="97" t="s">
        <v>65</v>
      </c>
      <c r="H12" s="229" t="s">
        <v>23</v>
      </c>
      <c r="I12" s="113">
        <v>30000000</v>
      </c>
      <c r="J12" s="49">
        <v>23325567.559999999</v>
      </c>
      <c r="K12" s="50">
        <f t="shared" si="0"/>
        <v>0.77751891866666667</v>
      </c>
      <c r="L12" s="51">
        <v>4491315.7</v>
      </c>
      <c r="M12" s="114"/>
      <c r="N12" s="107"/>
    </row>
    <row r="13" spans="1:14" ht="15" customHeight="1" x14ac:dyDescent="0.2">
      <c r="A13" s="373">
        <v>9</v>
      </c>
      <c r="B13" s="113" t="s">
        <v>57</v>
      </c>
      <c r="C13" s="372" t="s">
        <v>118</v>
      </c>
      <c r="D13" s="372" t="s">
        <v>158</v>
      </c>
      <c r="E13" s="372" t="s">
        <v>125</v>
      </c>
      <c r="F13" s="371" t="s">
        <v>67</v>
      </c>
      <c r="G13" s="371" t="s">
        <v>65</v>
      </c>
      <c r="H13" s="214"/>
      <c r="I13" s="143"/>
      <c r="J13" s="49"/>
      <c r="K13" s="50"/>
      <c r="L13" s="215"/>
      <c r="M13" s="114"/>
      <c r="N13" s="107"/>
    </row>
    <row r="14" spans="1:14" ht="15" customHeight="1" x14ac:dyDescent="0.2">
      <c r="A14" s="373"/>
      <c r="B14" s="172" t="s">
        <v>12</v>
      </c>
      <c r="C14" s="372"/>
      <c r="D14" s="372"/>
      <c r="E14" s="372"/>
      <c r="F14" s="371"/>
      <c r="G14" s="371"/>
      <c r="H14" s="214" t="s">
        <v>23</v>
      </c>
      <c r="I14" s="113">
        <v>60000000</v>
      </c>
      <c r="J14" s="49">
        <v>59999999.969999999</v>
      </c>
      <c r="K14" s="50">
        <f>J14/I14</f>
        <v>0.99999999949999996</v>
      </c>
      <c r="L14" s="51">
        <v>0</v>
      </c>
      <c r="M14" s="114"/>
      <c r="N14" s="107"/>
    </row>
    <row r="15" spans="1:14" ht="15" customHeight="1" x14ac:dyDescent="0.2">
      <c r="A15" s="373"/>
      <c r="B15" s="172" t="s">
        <v>13</v>
      </c>
      <c r="C15" s="372"/>
      <c r="D15" s="372"/>
      <c r="E15" s="372"/>
      <c r="F15" s="371"/>
      <c r="G15" s="371"/>
      <c r="H15" s="214" t="s">
        <v>23</v>
      </c>
      <c r="I15" s="113">
        <v>150000000</v>
      </c>
      <c r="J15" s="49">
        <v>65255230.68</v>
      </c>
      <c r="K15" s="50">
        <f>J15/I15</f>
        <v>0.43503487120000001</v>
      </c>
      <c r="L15" s="181">
        <v>2315468.54</v>
      </c>
      <c r="M15" s="114"/>
      <c r="N15" s="107"/>
    </row>
    <row r="16" spans="1:14" ht="15" customHeight="1" x14ac:dyDescent="0.2">
      <c r="A16" s="373"/>
      <c r="B16" s="216" t="s">
        <v>14</v>
      </c>
      <c r="C16" s="372"/>
      <c r="D16" s="372"/>
      <c r="E16" s="372"/>
      <c r="F16" s="371"/>
      <c r="G16" s="371"/>
      <c r="H16" s="217" t="s">
        <v>23</v>
      </c>
      <c r="I16" s="218">
        <f>I14+I15</f>
        <v>210000000</v>
      </c>
      <c r="J16" s="218">
        <f t="shared" ref="J16:L16" si="1">J14+J15</f>
        <v>125255230.65000001</v>
      </c>
      <c r="K16" s="219">
        <f t="shared" si="0"/>
        <v>0.59645347928571435</v>
      </c>
      <c r="L16" s="218">
        <f t="shared" si="1"/>
        <v>2315468.54</v>
      </c>
      <c r="M16" s="114"/>
      <c r="N16" s="107"/>
    </row>
    <row r="17" spans="1:14" ht="30" customHeight="1" x14ac:dyDescent="0.2">
      <c r="A17" s="112">
        <v>10</v>
      </c>
      <c r="B17" s="113" t="s">
        <v>58</v>
      </c>
      <c r="C17" s="182" t="s">
        <v>117</v>
      </c>
      <c r="D17" s="182" t="s">
        <v>147</v>
      </c>
      <c r="E17" s="182" t="s">
        <v>125</v>
      </c>
      <c r="F17" s="97" t="s">
        <v>69</v>
      </c>
      <c r="G17" s="97" t="s">
        <v>70</v>
      </c>
      <c r="H17" s="229" t="s">
        <v>23</v>
      </c>
      <c r="I17" s="113">
        <v>10000000</v>
      </c>
      <c r="J17" s="49">
        <v>149000</v>
      </c>
      <c r="K17" s="50">
        <f t="shared" ref="K17:K18" si="2">J17/I17</f>
        <v>1.49E-2</v>
      </c>
      <c r="L17" s="51">
        <v>0</v>
      </c>
      <c r="M17" s="114"/>
      <c r="N17" s="107"/>
    </row>
    <row r="18" spans="1:14" ht="30" customHeight="1" x14ac:dyDescent="0.2">
      <c r="A18" s="112">
        <v>11</v>
      </c>
      <c r="B18" s="181" t="s">
        <v>164</v>
      </c>
      <c r="C18" s="182" t="s">
        <v>117</v>
      </c>
      <c r="D18" s="182" t="s">
        <v>112</v>
      </c>
      <c r="E18" s="182" t="s">
        <v>124</v>
      </c>
      <c r="F18" s="230" t="s">
        <v>165</v>
      </c>
      <c r="G18" s="230" t="s">
        <v>166</v>
      </c>
      <c r="H18" s="229" t="s">
        <v>23</v>
      </c>
      <c r="I18" s="181">
        <v>8000000</v>
      </c>
      <c r="J18" s="49">
        <v>6527245.3300000001</v>
      </c>
      <c r="K18" s="50">
        <f t="shared" si="2"/>
        <v>0.81590566625000005</v>
      </c>
      <c r="L18" s="51">
        <v>694216.39</v>
      </c>
      <c r="M18" s="114"/>
      <c r="N18" s="107"/>
    </row>
    <row r="19" spans="1:14" s="62" customFormat="1" ht="30" customHeight="1" x14ac:dyDescent="0.2">
      <c r="A19" s="112">
        <v>12</v>
      </c>
      <c r="B19" s="181" t="s">
        <v>216</v>
      </c>
      <c r="C19" s="227" t="s">
        <v>118</v>
      </c>
      <c r="D19" s="226"/>
      <c r="E19" s="226"/>
      <c r="F19" s="230" t="s">
        <v>218</v>
      </c>
      <c r="G19" s="230" t="s">
        <v>219</v>
      </c>
      <c r="H19" s="229" t="s">
        <v>23</v>
      </c>
      <c r="I19" s="181">
        <v>17000000</v>
      </c>
      <c r="J19" s="59">
        <v>14443220.189999999</v>
      </c>
      <c r="K19" s="60">
        <f t="shared" ref="K19" si="3">J19/I19</f>
        <v>0.84960118764705883</v>
      </c>
      <c r="L19" s="61">
        <v>742345.69</v>
      </c>
      <c r="M19" s="116"/>
      <c r="N19" s="129"/>
    </row>
    <row r="20" spans="1:14" s="62" customFormat="1" ht="30" customHeight="1" x14ac:dyDescent="0.2">
      <c r="A20" s="112">
        <v>13</v>
      </c>
      <c r="B20" s="181" t="s">
        <v>217</v>
      </c>
      <c r="C20" s="227" t="s">
        <v>118</v>
      </c>
      <c r="D20" s="226"/>
      <c r="E20" s="226"/>
      <c r="F20" s="230" t="s">
        <v>166</v>
      </c>
      <c r="G20" s="230" t="s">
        <v>219</v>
      </c>
      <c r="H20" s="229" t="s">
        <v>23</v>
      </c>
      <c r="I20" s="181">
        <v>30000000</v>
      </c>
      <c r="J20" s="59">
        <v>12489091.289999999</v>
      </c>
      <c r="K20" s="60">
        <f>J20/I20</f>
        <v>0.41630304299999998</v>
      </c>
      <c r="L20" s="61">
        <v>7070453.4899999993</v>
      </c>
      <c r="M20" s="116"/>
      <c r="N20" s="129"/>
    </row>
    <row r="21" spans="1:14" s="62" customFormat="1" ht="30" customHeight="1" thickBot="1" x14ac:dyDescent="0.25">
      <c r="A21" s="106">
        <v>14</v>
      </c>
      <c r="B21" s="117" t="s">
        <v>224</v>
      </c>
      <c r="C21" s="231" t="s">
        <v>119</v>
      </c>
      <c r="D21" s="233"/>
      <c r="E21" s="233"/>
      <c r="F21" s="119" t="s">
        <v>225</v>
      </c>
      <c r="G21" s="119" t="s">
        <v>226</v>
      </c>
      <c r="H21" s="120" t="s">
        <v>23</v>
      </c>
      <c r="I21" s="117">
        <v>13000000</v>
      </c>
      <c r="J21" s="65">
        <v>8157737.2300000004</v>
      </c>
      <c r="K21" s="64">
        <f>J21/I21</f>
        <v>0.62751824846153847</v>
      </c>
      <c r="L21" s="65">
        <v>2296700.2399999998</v>
      </c>
      <c r="M21" s="232"/>
      <c r="N21" s="129"/>
    </row>
    <row r="22" spans="1:14" ht="12.75" thickBot="1" x14ac:dyDescent="0.25">
      <c r="A22" s="368" t="s">
        <v>47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107"/>
    </row>
    <row r="23" spans="1:14" ht="30" customHeight="1" x14ac:dyDescent="0.2">
      <c r="A23" s="80">
        <v>1</v>
      </c>
      <c r="B23" s="220" t="s">
        <v>58</v>
      </c>
      <c r="C23" s="221" t="s">
        <v>117</v>
      </c>
      <c r="D23" s="221" t="s">
        <v>147</v>
      </c>
      <c r="E23" s="221" t="s">
        <v>125</v>
      </c>
      <c r="F23" s="236" t="s">
        <v>69</v>
      </c>
      <c r="G23" s="236" t="s">
        <v>68</v>
      </c>
      <c r="H23" s="228" t="s">
        <v>23</v>
      </c>
      <c r="I23" s="237">
        <v>1000000</v>
      </c>
      <c r="J23" s="165">
        <v>0</v>
      </c>
      <c r="K23" s="166">
        <f t="shared" ref="K23:K27" si="4">J23/I23</f>
        <v>0</v>
      </c>
      <c r="L23" s="165">
        <v>0</v>
      </c>
      <c r="M23" s="167"/>
      <c r="N23" s="107"/>
    </row>
    <row r="24" spans="1:14" ht="30" customHeight="1" x14ac:dyDescent="0.2">
      <c r="A24" s="112">
        <v>2</v>
      </c>
      <c r="B24" s="181" t="s">
        <v>164</v>
      </c>
      <c r="C24" s="182" t="s">
        <v>117</v>
      </c>
      <c r="D24" s="182" t="s">
        <v>112</v>
      </c>
      <c r="E24" s="182" t="s">
        <v>124</v>
      </c>
      <c r="F24" s="230" t="s">
        <v>165</v>
      </c>
      <c r="G24" s="230" t="s">
        <v>166</v>
      </c>
      <c r="H24" s="229" t="s">
        <v>23</v>
      </c>
      <c r="I24" s="181">
        <v>2000000</v>
      </c>
      <c r="J24" s="51">
        <v>1580276.0400000003</v>
      </c>
      <c r="K24" s="50">
        <f t="shared" si="4"/>
        <v>0.79013802000000011</v>
      </c>
      <c r="L24" s="51">
        <v>173554.09</v>
      </c>
      <c r="M24" s="114"/>
      <c r="N24" s="107"/>
    </row>
    <row r="25" spans="1:14" s="62" customFormat="1" ht="30" customHeight="1" x14ac:dyDescent="0.2">
      <c r="A25" s="267">
        <v>3</v>
      </c>
      <c r="B25" s="181" t="s">
        <v>167</v>
      </c>
      <c r="C25" s="182" t="s">
        <v>118</v>
      </c>
      <c r="D25" s="227" t="s">
        <v>195</v>
      </c>
      <c r="E25" s="127" t="s">
        <v>196</v>
      </c>
      <c r="F25" s="230" t="s">
        <v>169</v>
      </c>
      <c r="G25" s="230" t="s">
        <v>170</v>
      </c>
      <c r="H25" s="229" t="s">
        <v>23</v>
      </c>
      <c r="I25" s="181">
        <v>9222000</v>
      </c>
      <c r="J25" s="61">
        <v>7394520.7000000002</v>
      </c>
      <c r="K25" s="50">
        <f t="shared" si="4"/>
        <v>0.80183481891129904</v>
      </c>
      <c r="L25" s="61">
        <v>0</v>
      </c>
      <c r="M25" s="116"/>
      <c r="N25" s="129"/>
    </row>
    <row r="26" spans="1:14" ht="30" customHeight="1" x14ac:dyDescent="0.2">
      <c r="A26" s="267">
        <v>4</v>
      </c>
      <c r="B26" s="181" t="s">
        <v>168</v>
      </c>
      <c r="C26" s="182" t="s">
        <v>118</v>
      </c>
      <c r="D26" s="227" t="s">
        <v>195</v>
      </c>
      <c r="E26" s="127" t="s">
        <v>196</v>
      </c>
      <c r="F26" s="230" t="s">
        <v>169</v>
      </c>
      <c r="G26" s="230" t="s">
        <v>171</v>
      </c>
      <c r="H26" s="229" t="s">
        <v>23</v>
      </c>
      <c r="I26" s="181">
        <v>6219140</v>
      </c>
      <c r="J26" s="51">
        <v>3785147.83</v>
      </c>
      <c r="K26" s="50">
        <f t="shared" si="4"/>
        <v>0.60862881845399852</v>
      </c>
      <c r="L26" s="51">
        <v>0</v>
      </c>
      <c r="M26" s="114"/>
      <c r="N26" s="107"/>
    </row>
    <row r="27" spans="1:14" ht="30" customHeight="1" x14ac:dyDescent="0.2">
      <c r="A27" s="112">
        <v>5</v>
      </c>
      <c r="B27" s="113" t="s">
        <v>53</v>
      </c>
      <c r="C27" s="182" t="s">
        <v>159</v>
      </c>
      <c r="D27" s="182" t="s">
        <v>193</v>
      </c>
      <c r="E27" s="182" t="s">
        <v>194</v>
      </c>
      <c r="F27" s="230" t="s">
        <v>191</v>
      </c>
      <c r="G27" s="230" t="s">
        <v>192</v>
      </c>
      <c r="H27" s="229" t="s">
        <v>23</v>
      </c>
      <c r="I27" s="113">
        <v>2500000</v>
      </c>
      <c r="J27" s="49">
        <v>1259226.43</v>
      </c>
      <c r="K27" s="50">
        <f t="shared" si="4"/>
        <v>0.503690572</v>
      </c>
      <c r="L27" s="51">
        <v>0</v>
      </c>
      <c r="M27" s="114"/>
      <c r="N27" s="107"/>
    </row>
    <row r="28" spans="1:14" s="62" customFormat="1" ht="30" customHeight="1" x14ac:dyDescent="0.2">
      <c r="A28" s="267">
        <v>6</v>
      </c>
      <c r="B28" s="181" t="s">
        <v>227</v>
      </c>
      <c r="C28" s="182" t="s">
        <v>118</v>
      </c>
      <c r="D28" s="226"/>
      <c r="E28" s="238"/>
      <c r="F28" s="230" t="s">
        <v>229</v>
      </c>
      <c r="G28" s="239"/>
      <c r="H28" s="229" t="s">
        <v>23</v>
      </c>
      <c r="I28" s="235">
        <v>3000000</v>
      </c>
      <c r="J28" s="61">
        <v>2806245.53</v>
      </c>
      <c r="K28" s="50">
        <f t="shared" ref="K28:K30" si="5">J28/I28</f>
        <v>0.93541517666666663</v>
      </c>
      <c r="L28" s="61">
        <v>0</v>
      </c>
      <c r="M28" s="116"/>
      <c r="N28" s="129"/>
    </row>
    <row r="29" spans="1:14" ht="30" customHeight="1" x14ac:dyDescent="0.2">
      <c r="A29" s="267">
        <v>7</v>
      </c>
      <c r="B29" s="181" t="s">
        <v>228</v>
      </c>
      <c r="C29" s="182" t="s">
        <v>118</v>
      </c>
      <c r="D29" s="226"/>
      <c r="E29" s="238"/>
      <c r="F29" s="230" t="s">
        <v>230</v>
      </c>
      <c r="G29" s="239"/>
      <c r="H29" s="229" t="s">
        <v>23</v>
      </c>
      <c r="I29" s="59">
        <v>9180000</v>
      </c>
      <c r="J29" s="51">
        <v>7793189.7400000002</v>
      </c>
      <c r="K29" s="50">
        <f t="shared" si="5"/>
        <v>0.84893134422657957</v>
      </c>
      <c r="L29" s="51">
        <v>0</v>
      </c>
      <c r="M29" s="114"/>
      <c r="N29" s="107"/>
    </row>
    <row r="30" spans="1:14" ht="45" customHeight="1" x14ac:dyDescent="0.2">
      <c r="A30" s="282">
        <v>8</v>
      </c>
      <c r="B30" s="279" t="s">
        <v>248</v>
      </c>
      <c r="C30" s="182" t="s">
        <v>118</v>
      </c>
      <c r="D30" s="268"/>
      <c r="E30" s="268"/>
      <c r="F30" s="280" t="s">
        <v>249</v>
      </c>
      <c r="G30" s="280" t="s">
        <v>250</v>
      </c>
      <c r="H30" s="229" t="s">
        <v>23</v>
      </c>
      <c r="I30" s="281">
        <v>12000000</v>
      </c>
      <c r="J30" s="49">
        <v>12000000</v>
      </c>
      <c r="K30" s="50">
        <f t="shared" si="5"/>
        <v>1</v>
      </c>
      <c r="L30" s="49">
        <v>2479423.48</v>
      </c>
      <c r="M30" s="114"/>
      <c r="N30" s="107"/>
    </row>
    <row r="31" spans="1:14" ht="45" customHeight="1" thickBot="1" x14ac:dyDescent="0.25">
      <c r="A31" s="270">
        <v>9</v>
      </c>
      <c r="B31" s="271" t="s">
        <v>254</v>
      </c>
      <c r="C31" s="170" t="s">
        <v>118</v>
      </c>
      <c r="D31" s="269"/>
      <c r="E31" s="269"/>
      <c r="F31" s="272" t="s">
        <v>249</v>
      </c>
      <c r="G31" s="272" t="s">
        <v>250</v>
      </c>
      <c r="H31" s="120" t="s">
        <v>23</v>
      </c>
      <c r="I31" s="273">
        <v>30800000</v>
      </c>
      <c r="J31" s="195">
        <v>0</v>
      </c>
      <c r="K31" s="168">
        <f t="shared" ref="K31" si="6">J31/I31</f>
        <v>0</v>
      </c>
      <c r="L31" s="195">
        <v>0</v>
      </c>
      <c r="M31" s="169"/>
      <c r="N31" s="107"/>
    </row>
    <row r="32" spans="1:14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</sheetData>
  <mergeCells count="16">
    <mergeCell ref="A4:M4"/>
    <mergeCell ref="A22:M22"/>
    <mergeCell ref="F13:F16"/>
    <mergeCell ref="G13:G16"/>
    <mergeCell ref="D13:D16"/>
    <mergeCell ref="E13:E16"/>
    <mergeCell ref="C13:C16"/>
    <mergeCell ref="A13:A1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77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15" customHeight="1" x14ac:dyDescent="0.25">
      <c r="A5" s="134">
        <v>1</v>
      </c>
      <c r="B5" s="126" t="s">
        <v>78</v>
      </c>
      <c r="C5" s="336" t="s">
        <v>116</v>
      </c>
      <c r="D5" s="336" t="s">
        <v>114</v>
      </c>
      <c r="E5" s="336" t="s">
        <v>113</v>
      </c>
      <c r="F5" s="309" t="s">
        <v>80</v>
      </c>
      <c r="G5" s="309" t="s">
        <v>81</v>
      </c>
      <c r="H5" s="69"/>
      <c r="I5" s="135"/>
      <c r="J5" s="16"/>
      <c r="K5" s="17"/>
      <c r="L5" s="18"/>
      <c r="M5" s="68"/>
    </row>
    <row r="6" spans="1:13" ht="15" customHeight="1" x14ac:dyDescent="0.25">
      <c r="A6" s="136"/>
      <c r="B6" s="70" t="s">
        <v>12</v>
      </c>
      <c r="C6" s="337"/>
      <c r="D6" s="337"/>
      <c r="E6" s="337"/>
      <c r="F6" s="309"/>
      <c r="G6" s="309"/>
      <c r="H6" s="69" t="s">
        <v>23</v>
      </c>
      <c r="I6" s="86">
        <v>7062200</v>
      </c>
      <c r="J6" s="16">
        <v>5747627.4100000001</v>
      </c>
      <c r="K6" s="17">
        <f t="shared" ref="K6:K8" si="0">J6/I6</f>
        <v>0.81385792104443377</v>
      </c>
      <c r="L6" s="16">
        <v>0</v>
      </c>
      <c r="M6" s="68"/>
    </row>
    <row r="7" spans="1:13" ht="15" customHeight="1" x14ac:dyDescent="0.25">
      <c r="A7" s="133"/>
      <c r="B7" s="71" t="s">
        <v>13</v>
      </c>
      <c r="C7" s="337"/>
      <c r="D7" s="337"/>
      <c r="E7" s="337"/>
      <c r="F7" s="309"/>
      <c r="G7" s="309"/>
      <c r="H7" s="69" t="s">
        <v>23</v>
      </c>
      <c r="I7" s="87">
        <v>4724800</v>
      </c>
      <c r="J7" s="16">
        <v>4108479.1</v>
      </c>
      <c r="K7" s="17">
        <f t="shared" si="0"/>
        <v>0.86955619285472407</v>
      </c>
      <c r="L7" s="18">
        <v>729055.14</v>
      </c>
      <c r="M7" s="68"/>
    </row>
    <row r="8" spans="1:13" ht="15" customHeight="1" thickBot="1" x14ac:dyDescent="0.3">
      <c r="A8" s="137"/>
      <c r="B8" s="138" t="s">
        <v>14</v>
      </c>
      <c r="C8" s="375"/>
      <c r="D8" s="375"/>
      <c r="E8" s="375"/>
      <c r="F8" s="374"/>
      <c r="G8" s="374"/>
      <c r="H8" s="40" t="s">
        <v>23</v>
      </c>
      <c r="I8" s="88">
        <f>SUM(I6:I7)</f>
        <v>11787000</v>
      </c>
      <c r="J8" s="88">
        <f>SUM(J6:J7)</f>
        <v>9856106.5099999998</v>
      </c>
      <c r="K8" s="19">
        <f t="shared" si="0"/>
        <v>0.83618448375328747</v>
      </c>
      <c r="L8" s="139">
        <f>SUM(L6:L7)</f>
        <v>729055.14</v>
      </c>
      <c r="M8" s="68"/>
    </row>
    <row r="9" spans="1:13" x14ac:dyDescent="0.25">
      <c r="A9" s="341" t="s">
        <v>160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</row>
    <row r="10" spans="1:13" x14ac:dyDescent="0.25">
      <c r="A10" s="14"/>
      <c r="B10" s="31"/>
      <c r="F10" s="20"/>
      <c r="G10" s="20"/>
      <c r="H10" s="11"/>
      <c r="I10" s="21"/>
      <c r="J10" s="13"/>
      <c r="K10" s="12"/>
      <c r="L10" s="13"/>
    </row>
    <row r="11" spans="1:13" ht="30" customHeight="1" x14ac:dyDescent="0.25">
      <c r="A11" s="14"/>
      <c r="B11" s="31"/>
      <c r="F11" s="20"/>
      <c r="G11" s="20"/>
      <c r="H11" s="11"/>
      <c r="I11" s="21"/>
      <c r="J11" s="13"/>
      <c r="K11" s="12"/>
      <c r="L11" s="13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11" t="s">
        <v>180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250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250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250" x14ac:dyDescent="0.2">
      <c r="A4" s="325" t="s">
        <v>93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250" ht="30" customHeight="1" x14ac:dyDescent="0.2">
      <c r="A5" s="144">
        <v>1</v>
      </c>
      <c r="B5" s="77" t="s">
        <v>95</v>
      </c>
      <c r="C5" s="66" t="s">
        <v>149</v>
      </c>
      <c r="D5" s="66" t="s">
        <v>127</v>
      </c>
      <c r="E5" s="89" t="s">
        <v>76</v>
      </c>
      <c r="F5" s="145" t="s">
        <v>100</v>
      </c>
      <c r="G5" s="145" t="s">
        <v>220</v>
      </c>
      <c r="H5" s="90" t="s">
        <v>99</v>
      </c>
      <c r="I5" s="146">
        <v>73130000</v>
      </c>
      <c r="J5" s="36">
        <v>68240769.129999995</v>
      </c>
      <c r="K5" s="9">
        <f>J5/I5</f>
        <v>0.93314329454396272</v>
      </c>
      <c r="L5" s="5">
        <v>0</v>
      </c>
      <c r="M5" s="72"/>
    </row>
    <row r="6" spans="1:250" ht="15" customHeight="1" x14ac:dyDescent="0.2">
      <c r="A6" s="124">
        <v>2</v>
      </c>
      <c r="B6" s="125" t="s">
        <v>96</v>
      </c>
      <c r="C6" s="337" t="s">
        <v>148</v>
      </c>
      <c r="D6" s="337" t="s">
        <v>128</v>
      </c>
      <c r="E6" s="337" t="s">
        <v>129</v>
      </c>
      <c r="F6" s="376" t="s">
        <v>85</v>
      </c>
      <c r="G6" s="378" t="s">
        <v>174</v>
      </c>
      <c r="H6" s="94"/>
      <c r="I6" s="147"/>
      <c r="J6" s="15"/>
      <c r="K6" s="17"/>
      <c r="L6" s="18"/>
      <c r="M6" s="68"/>
    </row>
    <row r="7" spans="1:250" ht="15" customHeight="1" x14ac:dyDescent="0.2">
      <c r="A7" s="30"/>
      <c r="B7" s="41" t="s">
        <v>97</v>
      </c>
      <c r="C7" s="337"/>
      <c r="D7" s="337"/>
      <c r="E7" s="337"/>
      <c r="F7" s="376"/>
      <c r="G7" s="378"/>
      <c r="H7" s="94" t="s">
        <v>99</v>
      </c>
      <c r="I7" s="148">
        <v>11250000</v>
      </c>
      <c r="J7" s="15">
        <v>11217131.689999999</v>
      </c>
      <c r="K7" s="17">
        <f t="shared" ref="K7:K13" si="0">J7/I7</f>
        <v>0.99707837244444442</v>
      </c>
      <c r="L7" s="18">
        <v>0</v>
      </c>
      <c r="M7" s="68"/>
    </row>
    <row r="8" spans="1:250" ht="15" customHeight="1" x14ac:dyDescent="0.2">
      <c r="A8" s="30"/>
      <c r="B8" s="41" t="s">
        <v>109</v>
      </c>
      <c r="C8" s="337"/>
      <c r="D8" s="337"/>
      <c r="E8" s="337"/>
      <c r="F8" s="376"/>
      <c r="G8" s="378"/>
      <c r="H8" s="94" t="s">
        <v>99</v>
      </c>
      <c r="I8" s="148">
        <v>56250000</v>
      </c>
      <c r="J8" s="149">
        <v>50105341.060000002</v>
      </c>
      <c r="K8" s="17">
        <f t="shared" si="0"/>
        <v>0.89076161884444449</v>
      </c>
      <c r="L8" s="41">
        <v>810692.65</v>
      </c>
      <c r="M8" s="68"/>
    </row>
    <row r="9" spans="1:250" ht="15" customHeight="1" x14ac:dyDescent="0.2">
      <c r="A9" s="95"/>
      <c r="B9" s="105" t="s">
        <v>14</v>
      </c>
      <c r="C9" s="338"/>
      <c r="D9" s="338"/>
      <c r="E9" s="338"/>
      <c r="F9" s="377"/>
      <c r="G9" s="378"/>
      <c r="H9" s="67" t="s">
        <v>99</v>
      </c>
      <c r="I9" s="150">
        <f>SUM(I7:I8)</f>
        <v>67500000</v>
      </c>
      <c r="J9" s="150">
        <f>SUM(J7:J8)</f>
        <v>61322472.75</v>
      </c>
      <c r="K9" s="39">
        <f t="shared" si="0"/>
        <v>0.90848107777777776</v>
      </c>
      <c r="L9" s="151">
        <f>SUM(L7:L8)</f>
        <v>810692.65</v>
      </c>
      <c r="M9" s="72"/>
    </row>
    <row r="10" spans="1:250" ht="60" customHeight="1" thickBot="1" x14ac:dyDescent="0.25">
      <c r="A10" s="152">
        <v>3</v>
      </c>
      <c r="B10" s="28" t="s">
        <v>98</v>
      </c>
      <c r="C10" s="47" t="s">
        <v>148</v>
      </c>
      <c r="D10" s="153" t="s">
        <v>130</v>
      </c>
      <c r="E10" s="153" t="s">
        <v>131</v>
      </c>
      <c r="F10" s="154" t="s">
        <v>101</v>
      </c>
      <c r="G10" s="154" t="s">
        <v>102</v>
      </c>
      <c r="H10" s="155" t="s">
        <v>99</v>
      </c>
      <c r="I10" s="156">
        <v>22500000</v>
      </c>
      <c r="J10" s="157">
        <v>20850731.609999999</v>
      </c>
      <c r="K10" s="26">
        <f t="shared" si="0"/>
        <v>0.92669918266666662</v>
      </c>
      <c r="L10" s="43">
        <v>0</v>
      </c>
      <c r="M10" s="76"/>
    </row>
    <row r="11" spans="1:250" x14ac:dyDescent="0.2">
      <c r="A11" s="325" t="s">
        <v>94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7"/>
    </row>
    <row r="12" spans="1:250" ht="45" customHeight="1" x14ac:dyDescent="0.2">
      <c r="A12" s="142">
        <v>1</v>
      </c>
      <c r="B12" s="158" t="s">
        <v>103</v>
      </c>
      <c r="C12" s="46" t="s">
        <v>150</v>
      </c>
      <c r="D12" s="46" t="s">
        <v>130</v>
      </c>
      <c r="E12" s="46" t="s">
        <v>105</v>
      </c>
      <c r="F12" s="128" t="s">
        <v>105</v>
      </c>
      <c r="G12" s="184" t="s">
        <v>205</v>
      </c>
      <c r="H12" s="128" t="s">
        <v>107</v>
      </c>
      <c r="I12" s="61">
        <v>82500000</v>
      </c>
      <c r="J12" s="37">
        <v>34535938.369999997</v>
      </c>
      <c r="K12" s="38">
        <f t="shared" si="0"/>
        <v>0.41861743478787877</v>
      </c>
      <c r="L12" s="37">
        <v>1180275.71</v>
      </c>
      <c r="M12" s="122"/>
    </row>
    <row r="13" spans="1:250" ht="45" customHeight="1" thickBot="1" x14ac:dyDescent="0.25">
      <c r="A13" s="152">
        <v>2</v>
      </c>
      <c r="B13" s="159" t="s">
        <v>104</v>
      </c>
      <c r="C13" s="47" t="s">
        <v>151</v>
      </c>
      <c r="D13" s="47" t="s">
        <v>132</v>
      </c>
      <c r="E13" s="47" t="s">
        <v>105</v>
      </c>
      <c r="F13" s="160" t="s">
        <v>106</v>
      </c>
      <c r="G13" s="161" t="s">
        <v>172</v>
      </c>
      <c r="H13" s="160" t="s">
        <v>23</v>
      </c>
      <c r="I13" s="162">
        <v>1000000</v>
      </c>
      <c r="J13" s="163">
        <v>996754.22</v>
      </c>
      <c r="K13" s="26">
        <f t="shared" si="0"/>
        <v>0.99675422000000002</v>
      </c>
      <c r="L13" s="25">
        <v>37113.040000000001</v>
      </c>
      <c r="M13" s="76"/>
    </row>
    <row r="14" spans="1:250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250" s="24" customFormat="1" x14ac:dyDescent="0.2">
      <c r="A15" s="108"/>
      <c r="B15" s="109" t="s">
        <v>71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53"/>
      <c r="O15" s="53"/>
      <c r="P15" s="53"/>
      <c r="Q15" s="53"/>
      <c r="R15" s="53"/>
      <c r="S15" s="53"/>
      <c r="T15" s="53"/>
      <c r="U15" s="53"/>
      <c r="V15" s="48"/>
      <c r="W15" s="54"/>
      <c r="X15" s="55"/>
      <c r="Y15" s="56"/>
      <c r="Z15" s="1"/>
      <c r="AA15" s="57"/>
      <c r="AB15" s="5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250" s="23" customFormat="1" ht="16.899999999999999" customHeight="1" x14ac:dyDescent="0.2">
      <c r="A16" s="123" t="s">
        <v>45</v>
      </c>
      <c r="B16" s="129" t="s">
        <v>108</v>
      </c>
      <c r="C16" s="130"/>
      <c r="D16" s="131"/>
      <c r="E16" s="132"/>
      <c r="F16" s="132"/>
      <c r="G16" s="111"/>
      <c r="H16" s="111"/>
      <c r="I16" s="111"/>
      <c r="J16" s="111"/>
      <c r="K16" s="111"/>
      <c r="L16" s="111"/>
      <c r="M16" s="111"/>
      <c r="N16" s="54"/>
      <c r="O16" s="54"/>
      <c r="P16" s="48"/>
      <c r="Q16" s="54"/>
      <c r="R16" s="48"/>
      <c r="S16" s="54"/>
      <c r="T16" s="54"/>
      <c r="U16" s="54"/>
      <c r="V16" s="54"/>
      <c r="W16" s="54"/>
      <c r="X16" s="55"/>
      <c r="Y16" s="1"/>
      <c r="Z16" s="58"/>
      <c r="AA16" s="58"/>
      <c r="AB16" s="58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</row>
    <row r="17" spans="1:13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3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83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30" customHeight="1" thickBot="1" x14ac:dyDescent="0.3">
      <c r="A5" s="29">
        <v>1</v>
      </c>
      <c r="B5" s="190" t="s">
        <v>187</v>
      </c>
      <c r="C5" s="47" t="s">
        <v>117</v>
      </c>
      <c r="D5" s="47" t="s">
        <v>190</v>
      </c>
      <c r="E5" s="47"/>
      <c r="F5" s="191" t="s">
        <v>188</v>
      </c>
      <c r="G5" s="192" t="s">
        <v>189</v>
      </c>
      <c r="H5" s="79" t="s">
        <v>23</v>
      </c>
      <c r="I5" s="188">
        <v>15000000</v>
      </c>
      <c r="J5" s="27">
        <v>89920.5</v>
      </c>
      <c r="K5" s="26">
        <f t="shared" ref="K5:K9" si="0">J5/I5</f>
        <v>5.9947000000000004E-3</v>
      </c>
      <c r="L5" s="25">
        <v>0</v>
      </c>
      <c r="M5" s="76"/>
    </row>
    <row r="6" spans="1:13" ht="15.75" thickBot="1" x14ac:dyDescent="0.3">
      <c r="A6" s="341" t="s">
        <v>84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3"/>
    </row>
    <row r="7" spans="1:13" x14ac:dyDescent="0.25">
      <c r="A7" s="80">
        <v>1</v>
      </c>
      <c r="B7" s="283" t="s">
        <v>86</v>
      </c>
      <c r="C7" s="284" t="s">
        <v>119</v>
      </c>
      <c r="D7" s="284" t="s">
        <v>121</v>
      </c>
      <c r="E7" s="284" t="s">
        <v>120</v>
      </c>
      <c r="F7" s="285" t="s">
        <v>89</v>
      </c>
      <c r="G7" s="285" t="s">
        <v>65</v>
      </c>
      <c r="H7" s="286" t="s">
        <v>23</v>
      </c>
      <c r="I7" s="237">
        <v>18266696.800000001</v>
      </c>
      <c r="J7" s="287">
        <v>8410766.879999999</v>
      </c>
      <c r="K7" s="288">
        <f t="shared" si="0"/>
        <v>0.46044268277338457</v>
      </c>
      <c r="L7" s="287">
        <v>837947.32000000007</v>
      </c>
      <c r="M7" s="289"/>
    </row>
    <row r="8" spans="1:13" ht="30" customHeight="1" x14ac:dyDescent="0.25">
      <c r="A8" s="35">
        <v>2</v>
      </c>
      <c r="B8" s="45" t="s">
        <v>87</v>
      </c>
      <c r="C8" s="66" t="s">
        <v>117</v>
      </c>
      <c r="D8" s="66" t="s">
        <v>122</v>
      </c>
      <c r="E8" s="66" t="s">
        <v>82</v>
      </c>
      <c r="F8" s="264" t="s">
        <v>90</v>
      </c>
      <c r="G8" s="264" t="s">
        <v>91</v>
      </c>
      <c r="H8" s="78" t="s">
        <v>23</v>
      </c>
      <c r="I8" s="140">
        <v>9500000</v>
      </c>
      <c r="J8" s="5">
        <v>1008603.8</v>
      </c>
      <c r="K8" s="9">
        <f t="shared" si="0"/>
        <v>0.10616882105263159</v>
      </c>
      <c r="L8" s="5">
        <v>249468.22999999998</v>
      </c>
      <c r="M8" s="72"/>
    </row>
    <row r="9" spans="1:13" ht="30" customHeight="1" thickBot="1" x14ac:dyDescent="0.3">
      <c r="A9" s="29">
        <v>3</v>
      </c>
      <c r="B9" s="44" t="s">
        <v>88</v>
      </c>
      <c r="C9" s="47" t="s">
        <v>117</v>
      </c>
      <c r="D9" s="47" t="s">
        <v>111</v>
      </c>
      <c r="E9" s="119" t="s">
        <v>204</v>
      </c>
      <c r="F9" s="75" t="s">
        <v>92</v>
      </c>
      <c r="G9" s="290" t="s">
        <v>204</v>
      </c>
      <c r="H9" s="79" t="s">
        <v>23</v>
      </c>
      <c r="I9" s="141">
        <v>10000000</v>
      </c>
      <c r="J9" s="25">
        <v>2758468.2400000007</v>
      </c>
      <c r="K9" s="26">
        <f t="shared" si="0"/>
        <v>0.27584682400000005</v>
      </c>
      <c r="L9" s="25">
        <v>538518.56000000006</v>
      </c>
      <c r="M9" s="76"/>
    </row>
    <row r="10" spans="1:13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2025-09-10T08:28:44Z</dcterms:modified>
</cp:coreProperties>
</file>