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2\WEB 2022\"/>
    </mc:Choice>
  </mc:AlternateContent>
  <bookViews>
    <workbookView xWindow="0" yWindow="0" windowWidth="23595" windowHeight="10320" firstSheet="1" activeTab="2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6" l="1"/>
  <c r="J19" i="6" l="1"/>
  <c r="K18" i="6"/>
  <c r="J21" i="2"/>
  <c r="K6" i="15" l="1"/>
  <c r="K5" i="15"/>
  <c r="J22" i="2" l="1"/>
  <c r="L20" i="2" l="1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K23" i="6"/>
  <c r="L19" i="6"/>
  <c r="I19" i="6"/>
  <c r="K6" i="6"/>
  <c r="K5" i="6"/>
  <c r="K7" i="6"/>
  <c r="K8" i="6"/>
  <c r="K9" i="6"/>
  <c r="K10" i="6"/>
  <c r="K11" i="6"/>
  <c r="K13" i="6"/>
  <c r="K14" i="6"/>
  <c r="K15" i="6"/>
  <c r="K17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<sst xmlns="http://schemas.openxmlformats.org/spreadsheetml/2006/main" count="833" uniqueCount="376">
  <si>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</si>
  <si>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</si>
  <si>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</si>
  <si>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</si>
  <si>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</si>
  <si>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</si>
  <si>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</si>
  <si>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</si>
  <si>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</si>
  <si>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</si>
  <si>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</si>
  <si>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</si>
  <si>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</si>
  <si>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</si>
  <si>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</si>
  <si>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</si>
  <si>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</si>
  <si>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</si>
  <si>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</si>
  <si>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</si>
  <si>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</si>
  <si>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</si>
  <si>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</si>
  <si>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</si>
  <si>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</si>
  <si>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</si>
  <si>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</si>
  <si>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</si>
  <si>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</si>
  <si>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</si>
  <si>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</si>
  <si>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</si>
  <si>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</si>
  <si>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</si>
  <si>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</si>
  <si>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</si>
  <si>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</si>
  <si>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</si>
  <si>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</si>
  <si>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</si>
  <si>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</si>
  <si>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</si>
  <si>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</si>
  <si>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</si>
  <si>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</si>
  <si>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</si>
  <si>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</si>
  <si>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</si>
  <si>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</si>
  <si>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</si>
  <si>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</si>
  <si>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</si>
  <si>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</si>
  <si>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</si>
  <si>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</si>
  <si>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</si>
  <si>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</si>
  <si>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</si>
  <si>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</si>
  <si>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</si>
  <si>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</si>
  <si>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</si>
  <si>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</si>
  <si>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</si>
  <si>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</si>
  <si>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</si>
  <si>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</si>
  <si>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</si>
  <si>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</si>
  <si>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</si>
  <si>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</si>
  <si>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</si>
  <si>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</si>
  <si>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</si>
  <si>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</si>
  <si>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</si>
  <si>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</si>
  <si>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</si>
  <si>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</si>
  <si>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</si>
  <si>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</si>
  <si>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</si>
  <si>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</si>
  <si>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</si>
  <si>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</si>
  <si>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</si>
  <si>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</si>
  <si>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</si>
  <si>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</si>
  <si>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</si>
  <si>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</si>
  <si>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</si>
  <si>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</si>
  <si>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</si>
  <si>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</si>
  <si>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</si>
  <si>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</si>
  <si>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</si>
  <si>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</si>
  <si>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</si>
  <si>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</si>
  <si>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</si>
  <si>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</si>
  <si>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</si>
  <si>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</si>
  <si>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</si>
  <si>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</si>
  <si>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</si>
  <si>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</si>
  <si>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</si>
  <si>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</si>
  <si>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</si>
  <si>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</si>
  <si>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</si>
  <si>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</si>
  <si>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</si>
  <si>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</si>
  <si>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</si>
  <si>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</si>
  <si>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</si>
  <si>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</si>
  <si>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</si>
  <si>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</si>
  <si>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</si>
  <si>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</si>
  <si>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</si>
  <si>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</si>
  <si>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</si>
  <si>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</si>
  <si>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</si>
  <si>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</si>
  <si>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</si>
  <si>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</si>
  <si>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</si>
  <si>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</si>
  <si>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</si>
  <si>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</si>
  <si>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</si>
  <si>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</si>
  <si>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</si>
  <si>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</si>
  <si>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</si>
  <si>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</si>
  <si>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</si>
  <si>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</si>
  <si>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</si>
  <si>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</si>
  <si>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</si>
  <si>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</si>
  <si>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</si>
  <si>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</si>
  <si>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</si>
  <si>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</si>
  <si>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</si>
  <si>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</si>
  <si>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</si>
  <si>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</si>
  <si>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</si>
  <si>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</si>
  <si>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</si>
  <si>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</si>
  <si>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</si>
  <si>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</si>
  <si>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</si>
  <si>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</si>
  <si>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</si>
  <si>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</si>
  <si>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</si>
  <si>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</si>
  <si>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</si>
  <si>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</si>
  <si>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</si>
  <si>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</si>
  <si>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</si>
  <si>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</si>
  <si>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</si>
  <si>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</si>
  <si>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</si>
  <si>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</si>
  <si>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</si>
  <si>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</si>
  <si>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</si>
  <si>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</si>
  <si>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</si>
  <si>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</si>
  <si>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</si>
  <si>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</si>
  <si>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</si>
  <si>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</si>
  <si>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</si>
  <si>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</si>
  <si>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</si>
  <si>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</si>
  <si>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</si>
  <si>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</si>
  <si>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</si>
  <si>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</si>
  <si>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</si>
  <si>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</si>
  <si>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</si>
  <si>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</si>
  <si>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</si>
  <si>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</si>
  <si>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</si>
  <si>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</si>
  <si>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</si>
  <si>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</si>
  <si>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</si>
  <si>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</si>
  <si>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</si>
  <si>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</si>
  <si>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</si>
  <si>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</si>
  <si>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</si>
  <si>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</si>
  <si>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</si>
  <si>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</si>
  <si>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</si>
  <si>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</si>
  <si>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</si>
  <si>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</si>
  <si>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</si>
  <si>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</si>
  <si>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</si>
  <si>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</si>
  <si>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</si>
  <si>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</si>
  <si>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</si>
  <si>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</si>
  <si>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</si>
  <si>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</si>
  <si>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</si>
  <si>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</si>
  <si>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</si>
  <si>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</si>
  <si>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</si>
  <si>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</si>
  <si>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</si>
  <si>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</si>
  <si>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</si>
  <si>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</si>
  <si>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</si>
  <si>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</si>
  <si>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</si>
  <si>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</si>
  <si>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</si>
  <si>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</si>
  <si>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</si>
  <si>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</si>
  <si>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</si>
  <si>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</si>
  <si>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</si>
  <si>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</si>
  <si>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</si>
  <si>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</si>
  <si>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</si>
  <si>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</si>
  <si>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</si>
  <si>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</si>
  <si>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</si>
  <si>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</si>
  <si>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</si>
  <si>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</si>
  <si>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</si>
  <si>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</si>
  <si>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</si>
  <si>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</si>
  <si>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</si>
  <si>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</si>
  <si>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</si>
  <si>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</si>
  <si>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</si>
  <si>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</si>
  <si>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</si>
  <si>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</si>
  <si>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</si>
  <si>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</si>
  <si>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</si>
  <si>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</si>
  <si>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</si>
  <si>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</si>
  <si>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</si>
  <si>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</si>
  <si>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</si>
  <si>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</si>
  <si>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</si>
  <si>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</si>
  <si>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</si>
  <si>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</si>
  <si>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</si>
  <si>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</si>
  <si>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</si>
  <si>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</si>
  <si>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</si>
  <si>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</si>
  <si>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</si>
  <si>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</si>
  <si>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</si>
  <si>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</si>
  <si>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</si>
  <si>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</si>
  <si>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</si>
  <si>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</si>
  <si>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</si>
  <si>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</si>
  <si>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</si>
  <si>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</si>
  <si>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</si>
  <si>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</si>
  <si>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</si>
  <si>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</si>
  <si>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</si>
  <si>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</si>
  <si>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</si>
  <si>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</si>
  <si>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</si>
  <si>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</si>
  <si>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</si>
  <si>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</si>
  <si>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</si>
  <si>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</si>
  <si>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</si>
  <si>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</si>
  <si>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</si>
  <si>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</si>
  <si>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</si>
  <si>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</si>
  <si>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</si>
  <si>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</si>
  <si>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</si>
  <si>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</si>
  <si>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</si>
  <si>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</si>
  <si>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</si>
  <si>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</si>
  <si>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</si>
  <si>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</si>
  <si>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</si>
  <si>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</si>
  <si>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</si>
  <si>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</si>
  <si>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</si>
  <si>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</si>
  <si>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</si>
  <si>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</si>
  <si>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</si>
  <si>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</si>
  <si>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</si>
  <si>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</si>
  <si>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</si>
  <si>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</si>
  <si>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</si>
  <si>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</si>
  <si>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</si>
  <si>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</si>
  <si>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</si>
  <si>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</si>
  <si>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</si>
  <si>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</si>
  <si>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</si>
  <si>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</si>
  <si>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</si>
  <si>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</si>
  <si>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</si>
  <si>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</si>
  <si>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</si>
  <si>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</si>
  <si>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</si>
  <si>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</si>
  <si>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>30.06.2018. 30.06.2022. 31.12.2023.</t>
  </si>
  <si>
    <t>30.06.2021.
30.06.2022.
30.04.2025.</t>
  </si>
  <si>
    <t>UKUPNO POVUČENO DO 30.11.2022.</t>
  </si>
  <si>
    <t>%  DO 30.11.2022.</t>
  </si>
  <si>
    <t>31.12.2017. 31.12.2018. 31.12.2022. 31.12.2024.</t>
  </si>
  <si>
    <t>31.07.2015. 30.07.2017. 15.12.2020. 31.12.2022. 30.06.2024.</t>
  </si>
  <si>
    <t>30.06.2019. 10.12.2022. 10.12.2025,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</si>
</sst>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8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4" fontId="2" fillId="0" borderId="7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8" xfId="0" applyNumberFormat="1" applyFont="1" applyFill="1" applyBorder="1" applyAlignment="1">
      <alignment horizontal="center" vertical="center" wrapText="1"/>
    </xf>
    <xf numFmtId="4" fontId="2" fillId="0" borderId="50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4" fontId="8" fillId="0" borderId="29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163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39"/>
      <c r="I3" s="164" t="s">
        <v>8</v>
      </c>
      <c r="J3" s="168" t="s">
        <v>371</v>
      </c>
      <c r="K3" s="169" t="s">
        <v>372</v>
      </c>
      <c r="L3" s="435"/>
      <c r="M3" s="430"/>
    </row>
    <row r="4" spans="1:13" x14ac:dyDescent="0.25">
      <c r="A4" s="440" t="s">
        <v>15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x14ac:dyDescent="0.25">
      <c r="A5" s="66">
        <v>1</v>
      </c>
      <c r="B5" s="176" t="s">
        <v>16</v>
      </c>
      <c r="C5" s="177" t="s">
        <v>240</v>
      </c>
      <c r="D5" s="177" t="s">
        <v>311</v>
      </c>
      <c r="E5" s="177" t="s">
        <v>299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52761277.779999994</v>
      </c>
      <c r="K5" s="15">
        <f>J5/I5</f>
        <v>0.90967720310344813</v>
      </c>
      <c r="L5" s="18">
        <v>11117388.76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240</v>
      </c>
      <c r="D6" s="124" t="s">
        <v>312</v>
      </c>
      <c r="E6" s="124" t="s">
        <v>251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18" t="s">
        <v>239</v>
      </c>
      <c r="D7" s="418" t="s">
        <v>313</v>
      </c>
      <c r="E7" s="418" t="s">
        <v>255</v>
      </c>
      <c r="F7" s="447" t="s">
        <v>32</v>
      </c>
      <c r="G7" s="447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19"/>
      <c r="D8" s="419"/>
      <c r="E8" s="419"/>
      <c r="F8" s="448"/>
      <c r="G8" s="448"/>
      <c r="H8" s="141" t="s">
        <v>37</v>
      </c>
      <c r="I8" s="13">
        <v>16366193</v>
      </c>
      <c r="J8" s="13">
        <v>11163109.18</v>
      </c>
      <c r="K8" s="5">
        <f>J8/I8</f>
        <v>0.68208343748604205</v>
      </c>
      <c r="L8" s="4">
        <v>8430611.5199999996</v>
      </c>
      <c r="M8" s="137"/>
    </row>
    <row r="9" spans="1:13" x14ac:dyDescent="0.25">
      <c r="A9" s="180"/>
      <c r="B9" s="181" t="s">
        <v>13</v>
      </c>
      <c r="C9" s="419"/>
      <c r="D9" s="419"/>
      <c r="E9" s="419"/>
      <c r="F9" s="448"/>
      <c r="G9" s="448"/>
      <c r="H9" s="141" t="s">
        <v>37</v>
      </c>
      <c r="I9" s="13">
        <v>10910796</v>
      </c>
      <c r="J9" s="13">
        <v>10603461.49</v>
      </c>
      <c r="K9" s="5">
        <f t="shared" ref="K9:K10" si="0">J9/I9</f>
        <v>0.97183207256372495</v>
      </c>
      <c r="L9" s="4">
        <v>1896396.1900000002</v>
      </c>
      <c r="M9" s="137"/>
    </row>
    <row r="10" spans="1:13" x14ac:dyDescent="0.25">
      <c r="A10" s="186"/>
      <c r="B10" s="8" t="s">
        <v>14</v>
      </c>
      <c r="C10" s="420"/>
      <c r="D10" s="420"/>
      <c r="E10" s="420"/>
      <c r="F10" s="449"/>
      <c r="G10" s="449"/>
      <c r="H10" s="9" t="s">
        <v>37</v>
      </c>
      <c r="I10" s="14">
        <f>I8+I9</f>
        <v>27276989</v>
      </c>
      <c r="J10" s="14">
        <f>J8+J9</f>
        <v>21766570.670000002</v>
      </c>
      <c r="K10" s="6">
        <f t="shared" si="0"/>
        <v>0.79798289576609804</v>
      </c>
      <c r="L10" s="17">
        <f>L8+L9</f>
        <v>10327007.709999999</v>
      </c>
      <c r="M10" s="149"/>
    </row>
    <row r="11" spans="1:13" ht="24" x14ac:dyDescent="0.25">
      <c r="A11" s="187">
        <v>4</v>
      </c>
      <c r="B11" s="188" t="s">
        <v>19</v>
      </c>
      <c r="C11" s="418" t="s">
        <v>308</v>
      </c>
      <c r="D11" s="418" t="s">
        <v>314</v>
      </c>
      <c r="E11" s="418" t="s">
        <v>169</v>
      </c>
      <c r="F11" s="444" t="s">
        <v>33</v>
      </c>
      <c r="G11" s="444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19"/>
      <c r="D12" s="419"/>
      <c r="E12" s="419"/>
      <c r="F12" s="445"/>
      <c r="G12" s="445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19"/>
      <c r="D13" s="419"/>
      <c r="E13" s="419"/>
      <c r="F13" s="445"/>
      <c r="G13" s="445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0"/>
      <c r="D14" s="420"/>
      <c r="E14" s="420"/>
      <c r="F14" s="446"/>
      <c r="G14" s="446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23" t="s">
        <v>345</v>
      </c>
      <c r="D15" s="418" t="s">
        <v>315</v>
      </c>
      <c r="E15" s="418" t="s">
        <v>316</v>
      </c>
      <c r="F15" s="444" t="s">
        <v>34</v>
      </c>
      <c r="G15" s="444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24"/>
      <c r="D16" s="419"/>
      <c r="E16" s="419"/>
      <c r="F16" s="445"/>
      <c r="G16" s="445"/>
      <c r="H16" s="196" t="s">
        <v>37</v>
      </c>
      <c r="I16" s="13">
        <v>7179487</v>
      </c>
      <c r="J16" s="13">
        <v>3882499.29</v>
      </c>
      <c r="K16" s="5">
        <f>J16/I16</f>
        <v>0.54077670034084613</v>
      </c>
      <c r="L16" s="4">
        <v>2213870.4900000002</v>
      </c>
      <c r="M16" s="137"/>
    </row>
    <row r="17" spans="1:13" x14ac:dyDescent="0.25">
      <c r="A17" s="190"/>
      <c r="B17" s="197" t="s">
        <v>13</v>
      </c>
      <c r="C17" s="424"/>
      <c r="D17" s="419"/>
      <c r="E17" s="419"/>
      <c r="F17" s="445"/>
      <c r="G17" s="445"/>
      <c r="H17" s="198" t="s">
        <v>37</v>
      </c>
      <c r="I17" s="13">
        <v>12820513</v>
      </c>
      <c r="J17" s="13">
        <v>7781723.8499999996</v>
      </c>
      <c r="K17" s="5">
        <f t="shared" ref="K17:K18" si="2">J17/I17</f>
        <v>0.60697445180235765</v>
      </c>
      <c r="L17" s="4">
        <v>5090961.41</v>
      </c>
      <c r="M17" s="137"/>
    </row>
    <row r="18" spans="1:13" x14ac:dyDescent="0.25">
      <c r="A18" s="199"/>
      <c r="B18" s="7" t="s">
        <v>14</v>
      </c>
      <c r="C18" s="425"/>
      <c r="D18" s="420"/>
      <c r="E18" s="420"/>
      <c r="F18" s="446"/>
      <c r="G18" s="446"/>
      <c r="H18" s="131" t="s">
        <v>37</v>
      </c>
      <c r="I18" s="14">
        <f>I16+I17</f>
        <v>20000000</v>
      </c>
      <c r="J18" s="14">
        <f>J16+J17</f>
        <v>11664223.140000001</v>
      </c>
      <c r="K18" s="6">
        <f t="shared" si="2"/>
        <v>0.58321115700000004</v>
      </c>
      <c r="L18" s="17">
        <f>L16+L17</f>
        <v>7304831.9000000004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241</v>
      </c>
      <c r="D19" s="124" t="s">
        <v>317</v>
      </c>
      <c r="E19" s="124" t="s">
        <v>233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49"/>
    </row>
    <row r="20" spans="1:13" ht="36" x14ac:dyDescent="0.25">
      <c r="A20" s="203">
        <v>7</v>
      </c>
      <c r="B20" s="204" t="s">
        <v>22</v>
      </c>
      <c r="C20" s="418" t="s">
        <v>346</v>
      </c>
      <c r="D20" s="418" t="s">
        <v>318</v>
      </c>
      <c r="E20" s="418" t="s">
        <v>319</v>
      </c>
      <c r="F20" s="421" t="s">
        <v>36</v>
      </c>
      <c r="G20" s="445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19"/>
      <c r="D21" s="419"/>
      <c r="E21" s="419"/>
      <c r="F21" s="421"/>
      <c r="G21" s="445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19"/>
      <c r="D22" s="419"/>
      <c r="E22" s="419"/>
      <c r="F22" s="421"/>
      <c r="G22" s="445"/>
      <c r="H22" s="191" t="s">
        <v>37</v>
      </c>
      <c r="I22" s="13">
        <v>22400000</v>
      </c>
      <c r="J22" s="13">
        <v>6006000</v>
      </c>
      <c r="K22" s="5">
        <f t="shared" ref="K22:K23" si="3">J22/I22</f>
        <v>0.268125</v>
      </c>
      <c r="L22" s="13">
        <v>950000</v>
      </c>
      <c r="M22" s="137"/>
    </row>
    <row r="23" spans="1:13" x14ac:dyDescent="0.25">
      <c r="A23" s="199"/>
      <c r="B23" s="65" t="s">
        <v>14</v>
      </c>
      <c r="C23" s="420"/>
      <c r="D23" s="420"/>
      <c r="E23" s="420"/>
      <c r="F23" s="422"/>
      <c r="G23" s="446"/>
      <c r="H23" s="207" t="s">
        <v>37</v>
      </c>
      <c r="I23" s="14">
        <f>I21+I22</f>
        <v>56000000</v>
      </c>
      <c r="J23" s="14">
        <f>J21+J22</f>
        <v>6090000</v>
      </c>
      <c r="K23" s="6">
        <f t="shared" si="3"/>
        <v>0.10875</v>
      </c>
      <c r="L23" s="14">
        <f>L21+L22</f>
        <v>950000</v>
      </c>
      <c r="M23" s="149"/>
    </row>
    <row r="24" spans="1:13" s="3" customFormat="1" ht="24" customHeight="1" x14ac:dyDescent="0.25">
      <c r="A24" s="61">
        <v>8</v>
      </c>
      <c r="B24" s="138" t="s">
        <v>148</v>
      </c>
      <c r="C24" s="423" t="s">
        <v>347</v>
      </c>
      <c r="D24" s="418" t="s">
        <v>320</v>
      </c>
      <c r="E24" s="418" t="s">
        <v>321</v>
      </c>
      <c r="F24" s="443" t="s">
        <v>150</v>
      </c>
      <c r="G24" s="444" t="s">
        <v>151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24"/>
      <c r="D25" s="419"/>
      <c r="E25" s="419"/>
      <c r="F25" s="421"/>
      <c r="G25" s="445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24"/>
      <c r="D26" s="419"/>
      <c r="E26" s="419"/>
      <c r="F26" s="421"/>
      <c r="G26" s="445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149</v>
      </c>
      <c r="C27" s="425"/>
      <c r="D27" s="420"/>
      <c r="E27" s="420"/>
      <c r="F27" s="422"/>
      <c r="G27" s="446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3" x14ac:dyDescent="0.25">
      <c r="A4" s="440" t="s">
        <v>215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45" customHeight="1" thickBot="1" x14ac:dyDescent="0.3">
      <c r="A5" s="328">
        <v>1</v>
      </c>
      <c r="B5" s="329" t="s">
        <v>214</v>
      </c>
      <c r="C5" s="325" t="s">
        <v>326</v>
      </c>
      <c r="D5" s="330" t="s">
        <v>306</v>
      </c>
      <c r="E5" s="331" t="s">
        <v>305</v>
      </c>
      <c r="F5" s="233" t="s">
        <v>216</v>
      </c>
      <c r="G5" s="233" t="s">
        <v>217</v>
      </c>
      <c r="H5" s="332" t="s">
        <v>218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3" t="s">
        <v>344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6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6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63" x14ac:dyDescent="0.25">
      <c r="A4" s="440" t="s">
        <v>220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63" ht="30" customHeight="1" x14ac:dyDescent="0.25">
      <c r="A5" s="287">
        <v>1</v>
      </c>
      <c r="B5" s="334" t="s">
        <v>221</v>
      </c>
      <c r="C5" s="418" t="s">
        <v>307</v>
      </c>
      <c r="D5" s="418" t="s">
        <v>250</v>
      </c>
      <c r="E5" s="418" t="s">
        <v>250</v>
      </c>
      <c r="F5" s="418" t="s">
        <v>250</v>
      </c>
      <c r="G5" s="443" t="s">
        <v>223</v>
      </c>
      <c r="H5" s="273"/>
      <c r="I5" s="274"/>
      <c r="J5" s="81"/>
      <c r="K5" s="78"/>
      <c r="L5" s="77"/>
      <c r="M5" s="185"/>
    </row>
    <row r="6" spans="1:63" ht="15" customHeight="1" x14ac:dyDescent="0.25">
      <c r="A6" s="335"/>
      <c r="B6" s="336" t="s">
        <v>12</v>
      </c>
      <c r="C6" s="419"/>
      <c r="D6" s="419"/>
      <c r="E6" s="419"/>
      <c r="F6" s="419"/>
      <c r="G6" s="421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5"/>
      <c r="B7" s="337" t="s">
        <v>13</v>
      </c>
      <c r="C7" s="419"/>
      <c r="D7" s="419"/>
      <c r="E7" s="419"/>
      <c r="F7" s="419"/>
      <c r="G7" s="421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5"/>
      <c r="B8" s="138" t="s">
        <v>222</v>
      </c>
      <c r="C8" s="419"/>
      <c r="D8" s="419"/>
      <c r="E8" s="419"/>
      <c r="F8" s="419"/>
      <c r="G8" s="421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228</v>
      </c>
      <c r="C9" s="481"/>
      <c r="D9" s="481"/>
      <c r="E9" s="481"/>
      <c r="F9" s="481"/>
      <c r="G9" s="480"/>
      <c r="H9" s="91" t="s">
        <v>37</v>
      </c>
      <c r="I9" s="338">
        <f>I6+I7+I8</f>
        <v>250000000</v>
      </c>
      <c r="J9" s="338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39"/>
      <c r="C10" s="253"/>
      <c r="D10" s="253"/>
      <c r="E10" s="253"/>
      <c r="F10" s="340"/>
      <c r="G10" s="340"/>
      <c r="H10" s="341"/>
      <c r="I10" s="342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3" t="s">
        <v>224</v>
      </c>
      <c r="C12" s="343"/>
      <c r="D12" s="343"/>
      <c r="E12" s="343"/>
      <c r="F12" s="343"/>
      <c r="G12" s="343"/>
      <c r="H12" s="343"/>
      <c r="I12" s="343"/>
      <c r="J12" s="219"/>
      <c r="K12" s="219"/>
      <c r="L12" s="344"/>
      <c r="M12" s="344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5"/>
      <c r="B13" s="343" t="s">
        <v>225</v>
      </c>
      <c r="C13" s="346"/>
      <c r="D13" s="347"/>
      <c r="E13" s="348"/>
      <c r="F13" s="348"/>
      <c r="G13" s="349"/>
      <c r="H13" s="349"/>
      <c r="I13" s="349"/>
      <c r="J13" s="349"/>
      <c r="K13" s="349"/>
      <c r="L13" s="346"/>
      <c r="M13" s="346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39"/>
      <c r="C14" s="253"/>
      <c r="D14" s="253"/>
      <c r="E14" s="253"/>
      <c r="F14" s="340"/>
      <c r="G14" s="340"/>
      <c r="H14" s="341"/>
      <c r="I14" s="342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ht="15.75" customHeight="1" thickBot="1" x14ac:dyDescent="0.25">
      <c r="A2" s="436" t="s">
        <v>11</v>
      </c>
      <c r="B2" s="438" t="s">
        <v>0</v>
      </c>
      <c r="C2" s="402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ht="45" customHeight="1" thickBot="1" x14ac:dyDescent="0.25">
      <c r="A3" s="437"/>
      <c r="B3" s="439"/>
      <c r="C3" s="403" t="s">
        <v>4</v>
      </c>
      <c r="D3" s="165" t="s">
        <v>5</v>
      </c>
      <c r="E3" s="166" t="s">
        <v>9</v>
      </c>
      <c r="F3" s="403" t="s">
        <v>6</v>
      </c>
      <c r="G3" s="167" t="s">
        <v>7</v>
      </c>
      <c r="H3" s="439"/>
      <c r="I3" s="403" t="s">
        <v>8</v>
      </c>
      <c r="J3" s="168" t="s">
        <v>371</v>
      </c>
      <c r="K3" s="416" t="s">
        <v>372</v>
      </c>
      <c r="L3" s="435"/>
      <c r="M3" s="430"/>
    </row>
    <row r="4" spans="1:13" x14ac:dyDescent="0.2">
      <c r="A4" s="440" t="s">
        <v>364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2" customFormat="1" ht="60" customHeight="1" x14ac:dyDescent="0.2">
      <c r="A5" s="299">
        <v>1</v>
      </c>
      <c r="B5" s="405" t="s">
        <v>365</v>
      </c>
      <c r="C5" s="228"/>
      <c r="D5" s="228"/>
      <c r="E5" s="228"/>
      <c r="F5" s="406" t="s">
        <v>367</v>
      </c>
      <c r="G5" s="407" t="s">
        <v>368</v>
      </c>
      <c r="H5" s="406" t="s">
        <v>218</v>
      </c>
      <c r="I5" s="408">
        <v>500000000</v>
      </c>
      <c r="J5" s="408">
        <v>500000000</v>
      </c>
      <c r="K5" s="102">
        <f t="shared" ref="K5:K6" si="0">J5/I5</f>
        <v>1</v>
      </c>
      <c r="L5" s="408">
        <v>500000000</v>
      </c>
      <c r="M5" s="226"/>
    </row>
    <row r="6" spans="1:13" s="2" customFormat="1" ht="60" customHeight="1" thickBot="1" x14ac:dyDescent="0.25">
      <c r="A6" s="409">
        <v>2</v>
      </c>
      <c r="B6" s="410" t="s">
        <v>366</v>
      </c>
      <c r="C6" s="371"/>
      <c r="D6" s="371"/>
      <c r="E6" s="371"/>
      <c r="F6" s="396" t="s">
        <v>367</v>
      </c>
      <c r="G6" s="396" t="s">
        <v>368</v>
      </c>
      <c r="H6" s="411" t="s">
        <v>218</v>
      </c>
      <c r="I6" s="394">
        <v>100000000</v>
      </c>
      <c r="J6" s="394">
        <v>100000000</v>
      </c>
      <c r="K6" s="367">
        <f t="shared" si="0"/>
        <v>1</v>
      </c>
      <c r="L6" s="394">
        <v>100000000</v>
      </c>
      <c r="M6" s="369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4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4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3" t="s">
        <v>41</v>
      </c>
      <c r="C5" s="228" t="s">
        <v>240</v>
      </c>
      <c r="D5" s="374" t="s">
        <v>277</v>
      </c>
      <c r="E5" s="228" t="s">
        <v>278</v>
      </c>
      <c r="F5" s="201" t="s">
        <v>52</v>
      </c>
      <c r="G5" s="201" t="s">
        <v>53</v>
      </c>
      <c r="H5" s="375" t="s">
        <v>37</v>
      </c>
      <c r="I5" s="224">
        <v>60000000</v>
      </c>
      <c r="J5" s="376">
        <v>42600000</v>
      </c>
      <c r="K5" s="102">
        <f>J5/I5</f>
        <v>0.71</v>
      </c>
      <c r="L5" s="103">
        <v>0</v>
      </c>
      <c r="M5" s="381" t="s">
        <v>341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241</v>
      </c>
      <c r="D6" s="228" t="s">
        <v>279</v>
      </c>
      <c r="E6" s="227" t="s">
        <v>280</v>
      </c>
      <c r="F6" s="201" t="s">
        <v>54</v>
      </c>
      <c r="G6" s="201" t="s">
        <v>55</v>
      </c>
      <c r="H6" s="225" t="s">
        <v>37</v>
      </c>
      <c r="I6" s="224">
        <v>50000000</v>
      </c>
      <c r="J6" s="376">
        <v>43860000</v>
      </c>
      <c r="K6" s="102">
        <f t="shared" ref="K6:K25" si="0">J6/I6</f>
        <v>0.87719999999999998</v>
      </c>
      <c r="L6" s="103">
        <v>0</v>
      </c>
      <c r="M6" s="381" t="s">
        <v>288</v>
      </c>
    </row>
    <row r="7" spans="1:14" ht="75" customHeight="1" x14ac:dyDescent="0.2">
      <c r="A7" s="223">
        <v>3</v>
      </c>
      <c r="B7" s="377" t="s">
        <v>43</v>
      </c>
      <c r="C7" s="228" t="s">
        <v>239</v>
      </c>
      <c r="D7" s="374" t="s">
        <v>281</v>
      </c>
      <c r="E7" s="227" t="s">
        <v>282</v>
      </c>
      <c r="F7" s="201" t="s">
        <v>56</v>
      </c>
      <c r="G7" s="201" t="s">
        <v>57</v>
      </c>
      <c r="H7" s="225" t="s">
        <v>37</v>
      </c>
      <c r="I7" s="224">
        <v>15000000</v>
      </c>
      <c r="J7" s="376">
        <v>0</v>
      </c>
      <c r="K7" s="102">
        <f t="shared" si="0"/>
        <v>0</v>
      </c>
      <c r="L7" s="103">
        <v>0</v>
      </c>
      <c r="M7" s="381" t="s">
        <v>342</v>
      </c>
    </row>
    <row r="8" spans="1:14" ht="30" customHeight="1" x14ac:dyDescent="0.2">
      <c r="A8" s="223">
        <v>4</v>
      </c>
      <c r="B8" s="224" t="s">
        <v>44</v>
      </c>
      <c r="C8" s="228" t="s">
        <v>240</v>
      </c>
      <c r="D8" s="378"/>
      <c r="E8" s="378"/>
      <c r="F8" s="201" t="s">
        <v>58</v>
      </c>
      <c r="G8" s="201" t="s">
        <v>59</v>
      </c>
      <c r="H8" s="225" t="s">
        <v>37</v>
      </c>
      <c r="I8" s="224">
        <v>100000000</v>
      </c>
      <c r="J8" s="101">
        <v>62100000</v>
      </c>
      <c r="K8" s="102">
        <f t="shared" si="0"/>
        <v>0.621</v>
      </c>
      <c r="L8" s="103"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240</v>
      </c>
      <c r="D9" s="379" t="s">
        <v>283</v>
      </c>
      <c r="E9" s="228" t="s">
        <v>284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308</v>
      </c>
      <c r="D10" s="374" t="s">
        <v>285</v>
      </c>
      <c r="E10" s="228" t="s">
        <v>286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1" t="s">
        <v>343</v>
      </c>
    </row>
    <row r="11" spans="1:14" ht="15" customHeight="1" x14ac:dyDescent="0.2">
      <c r="A11" s="223">
        <v>7</v>
      </c>
      <c r="B11" s="377" t="s">
        <v>47</v>
      </c>
      <c r="C11" s="228" t="s">
        <v>240</v>
      </c>
      <c r="D11" s="227">
        <v>43216</v>
      </c>
      <c r="E11" s="228" t="s">
        <v>251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240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266</v>
      </c>
      <c r="C13" s="228" t="s">
        <v>241</v>
      </c>
      <c r="D13" s="374" t="s">
        <v>287</v>
      </c>
      <c r="E13" s="228" t="s">
        <v>229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241</v>
      </c>
      <c r="D14" s="374" t="s">
        <v>287</v>
      </c>
      <c r="E14" s="228" t="s">
        <v>229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240</v>
      </c>
      <c r="D15" s="227">
        <v>43888</v>
      </c>
      <c r="E15" s="228" t="s">
        <v>229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95050000</v>
      </c>
      <c r="K15" s="102">
        <f t="shared" si="0"/>
        <v>0.67892857142857144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272</v>
      </c>
      <c r="C16" s="228" t="s">
        <v>240</v>
      </c>
      <c r="D16" s="380" t="s">
        <v>273</v>
      </c>
      <c r="E16" s="229" t="s">
        <v>274</v>
      </c>
      <c r="F16" s="201" t="s">
        <v>275</v>
      </c>
      <c r="G16" s="201" t="s">
        <v>276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268</v>
      </c>
      <c r="C17" s="371" t="s">
        <v>240</v>
      </c>
      <c r="D17" s="234" t="s">
        <v>269</v>
      </c>
      <c r="E17" s="232" t="s">
        <v>233</v>
      </c>
      <c r="F17" s="233" t="s">
        <v>270</v>
      </c>
      <c r="G17" s="233" t="s">
        <v>271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2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240</v>
      </c>
      <c r="D19" s="237" t="s">
        <v>289</v>
      </c>
      <c r="E19" s="98" t="s">
        <v>246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20186977</v>
      </c>
      <c r="K19" s="69">
        <f t="shared" si="0"/>
        <v>0.80458258270227179</v>
      </c>
      <c r="L19" s="70">
        <v>0</v>
      </c>
      <c r="M19" s="240"/>
    </row>
    <row r="20" spans="1:250" s="120" customFormat="1" ht="45" customHeight="1" x14ac:dyDescent="0.2">
      <c r="A20" s="210">
        <v>2</v>
      </c>
      <c r="B20" s="125" t="s">
        <v>267</v>
      </c>
      <c r="C20" s="463" t="s">
        <v>241</v>
      </c>
      <c r="D20" s="460" t="s">
        <v>290</v>
      </c>
      <c r="E20" s="463" t="s">
        <v>291</v>
      </c>
      <c r="F20" s="466" t="s">
        <v>292</v>
      </c>
      <c r="G20" s="466" t="s">
        <v>80</v>
      </c>
      <c r="H20" s="241" t="s">
        <v>37</v>
      </c>
      <c r="I20" s="399">
        <v>10501510.869999999</v>
      </c>
      <c r="J20" s="400">
        <f>J21+J22</f>
        <v>5906388.5700000003</v>
      </c>
      <c r="K20" s="127">
        <f t="shared" si="0"/>
        <v>0.56243226742477304</v>
      </c>
      <c r="L20" s="126">
        <f>L21+L22</f>
        <v>2891515.5700000003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450000+900000+1426015.57</f>
        <v>2776015.5700000003</v>
      </c>
      <c r="K21" s="128"/>
      <c r="L21" s="104">
        <v>1426015.57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240</v>
      </c>
      <c r="D23" s="124" t="s">
        <v>81</v>
      </c>
      <c r="E23" s="124" t="s">
        <v>251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240</v>
      </c>
      <c r="D24" s="124" t="s">
        <v>230</v>
      </c>
      <c r="E24" s="124" t="s">
        <v>229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240</v>
      </c>
      <c r="D25" s="99" t="s">
        <v>231</v>
      </c>
      <c r="E25" s="99" t="s">
        <v>252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4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7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359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8"/>
      <c r="B33" s="453" t="s">
        <v>360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8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A1:M1"/>
    <mergeCell ref="B2:B3"/>
    <mergeCell ref="D2:G2"/>
    <mergeCell ref="H2:H3"/>
    <mergeCell ref="I2:K2"/>
    <mergeCell ref="L2:L3"/>
    <mergeCell ref="M2:M3"/>
    <mergeCell ref="A2:A3"/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  <c r="N1" s="215"/>
    </row>
    <row r="2" spans="1:14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  <c r="N2" s="215"/>
    </row>
    <row r="3" spans="1:14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  <c r="N3" s="215"/>
    </row>
    <row r="4" spans="1:14" x14ac:dyDescent="0.2">
      <c r="A4" s="440" t="s">
        <v>89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241</v>
      </c>
      <c r="D5" s="293" t="s">
        <v>295</v>
      </c>
      <c r="E5" s="221" t="s">
        <v>296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5893002.1600000001</v>
      </c>
      <c r="K5" s="16">
        <f t="shared" ref="K5:K25" si="0">J5/I5</f>
        <v>0.98216702666666666</v>
      </c>
      <c r="L5" s="11">
        <v>679787.17999999993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240</v>
      </c>
      <c r="D6" s="293" t="s">
        <v>293</v>
      </c>
      <c r="E6" s="221" t="s">
        <v>294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241</v>
      </c>
      <c r="D7" s="177" t="s">
        <v>38</v>
      </c>
      <c r="E7" s="256" t="s">
        <v>246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9827541.1100000013</v>
      </c>
      <c r="K7" s="16">
        <f t="shared" si="0"/>
        <v>0.39310164440000006</v>
      </c>
      <c r="L7" s="11">
        <v>1021834.4299999999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240</v>
      </c>
      <c r="D8" s="293" t="s">
        <v>58</v>
      </c>
      <c r="E8" s="293" t="s">
        <v>264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28119144.029999997</v>
      </c>
      <c r="K8" s="16">
        <f t="shared" si="0"/>
        <v>0.43260221584615383</v>
      </c>
      <c r="L8" s="11">
        <v>7508495.4600000009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241</v>
      </c>
      <c r="D9" s="293" t="s">
        <v>297</v>
      </c>
      <c r="E9" s="293" t="s">
        <v>235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240</v>
      </c>
      <c r="D10" s="293" t="s">
        <v>298</v>
      </c>
      <c r="E10" s="293" t="s">
        <v>299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2457783.7999999998</v>
      </c>
      <c r="K10" s="16">
        <f t="shared" si="0"/>
        <v>0.24577837999999999</v>
      </c>
      <c r="L10" s="11">
        <v>2155267.23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326</v>
      </c>
      <c r="D11" s="293" t="s">
        <v>322</v>
      </c>
      <c r="E11" s="293" t="s">
        <v>229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240</v>
      </c>
      <c r="D12" s="293" t="s">
        <v>323</v>
      </c>
      <c r="E12" s="293" t="s">
        <v>229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5244057.5999999996</v>
      </c>
      <c r="K12" s="16">
        <f t="shared" si="0"/>
        <v>0.34960384</v>
      </c>
      <c r="L12" s="11">
        <v>2291074.7999999998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240</v>
      </c>
      <c r="D13" s="293" t="s">
        <v>300</v>
      </c>
      <c r="E13" s="293" t="s">
        <v>255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117388318.64000002</v>
      </c>
      <c r="K13" s="16">
        <f t="shared" si="0"/>
        <v>0.65215732577777785</v>
      </c>
      <c r="L13" s="11">
        <v>43193715.610000007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240</v>
      </c>
      <c r="D14" s="293" t="s">
        <v>323</v>
      </c>
      <c r="E14" s="293" t="s">
        <v>229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14125600.939999998</v>
      </c>
      <c r="K14" s="16">
        <f t="shared" si="0"/>
        <v>0.70628004699999991</v>
      </c>
      <c r="L14" s="11">
        <v>11882321.049999999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240</v>
      </c>
      <c r="D15" s="293" t="s">
        <v>324</v>
      </c>
      <c r="E15" s="293" t="s">
        <v>316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5349095.790000001</v>
      </c>
      <c r="K15" s="16">
        <f t="shared" si="0"/>
        <v>0.17830319300000003</v>
      </c>
      <c r="L15" s="11">
        <v>5049095.790000001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18" t="s">
        <v>240</v>
      </c>
      <c r="D16" s="418" t="s">
        <v>325</v>
      </c>
      <c r="E16" s="418" t="s">
        <v>255</v>
      </c>
      <c r="F16" s="421" t="s">
        <v>120</v>
      </c>
      <c r="G16" s="421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19"/>
      <c r="D17" s="419"/>
      <c r="E17" s="419"/>
      <c r="F17" s="421"/>
      <c r="G17" s="421"/>
      <c r="H17" s="258" t="s">
        <v>37</v>
      </c>
      <c r="I17" s="260">
        <v>60000000</v>
      </c>
      <c r="J17" s="25">
        <v>600000</v>
      </c>
      <c r="K17" s="26">
        <f>J17/I17</f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19"/>
      <c r="D18" s="419"/>
      <c r="E18" s="419"/>
      <c r="F18" s="421"/>
      <c r="G18" s="421"/>
      <c r="H18" s="258" t="s">
        <v>37</v>
      </c>
      <c r="I18" s="260">
        <v>150000000</v>
      </c>
      <c r="J18" s="25">
        <v>23159699.100000001</v>
      </c>
      <c r="K18" s="26">
        <f>J18/I18</f>
        <v>0.15439799400000001</v>
      </c>
      <c r="L18" s="27">
        <v>6552327.1099999994</v>
      </c>
      <c r="M18" s="137"/>
      <c r="N18" s="215"/>
    </row>
    <row r="19" spans="1:14" ht="15" customHeight="1" x14ac:dyDescent="0.2">
      <c r="A19" s="261"/>
      <c r="B19" s="8" t="s">
        <v>14</v>
      </c>
      <c r="C19" s="420"/>
      <c r="D19" s="420"/>
      <c r="E19" s="420"/>
      <c r="F19" s="422"/>
      <c r="G19" s="422"/>
      <c r="H19" s="73" t="s">
        <v>37</v>
      </c>
      <c r="I19" s="74">
        <f>I17+I18</f>
        <v>210000000</v>
      </c>
      <c r="J19" s="74">
        <f t="shared" ref="J19:L19" si="1">J17+J18</f>
        <v>23759699.100000001</v>
      </c>
      <c r="K19" s="75">
        <f t="shared" si="0"/>
        <v>0.11314142428571429</v>
      </c>
      <c r="L19" s="74">
        <f t="shared" si="1"/>
        <v>6552327.1099999994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239</v>
      </c>
      <c r="D20" s="98" t="s">
        <v>301</v>
      </c>
      <c r="E20" s="98" t="s">
        <v>255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2" t="s">
        <v>349</v>
      </c>
      <c r="C21" s="331" t="s">
        <v>239</v>
      </c>
      <c r="D21" s="387" t="s">
        <v>231</v>
      </c>
      <c r="E21" s="387" t="s">
        <v>252</v>
      </c>
      <c r="F21" s="383" t="s">
        <v>350</v>
      </c>
      <c r="G21" s="383" t="s">
        <v>351</v>
      </c>
      <c r="H21" s="234" t="s">
        <v>37</v>
      </c>
      <c r="I21" s="382">
        <v>8000000</v>
      </c>
      <c r="J21" s="370">
        <v>2312963.16</v>
      </c>
      <c r="K21" s="384">
        <f t="shared" si="2"/>
        <v>0.28912039500000003</v>
      </c>
      <c r="L21" s="175">
        <v>2312963.16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226</v>
      </c>
      <c r="C23" s="124" t="s">
        <v>240</v>
      </c>
      <c r="D23" s="99" t="s">
        <v>302</v>
      </c>
      <c r="E23" s="99" t="s">
        <v>303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69113636.790000007</v>
      </c>
      <c r="K23" s="55">
        <f t="shared" si="0"/>
        <v>0.98733766842857151</v>
      </c>
      <c r="L23" s="54">
        <v>0</v>
      </c>
      <c r="M23" s="153"/>
      <c r="N23" s="253"/>
    </row>
    <row r="24" spans="1:14" s="2" customFormat="1" x14ac:dyDescent="0.2">
      <c r="A24" s="440" t="s">
        <v>90</v>
      </c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2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241</v>
      </c>
      <c r="D25" s="228" t="s">
        <v>304</v>
      </c>
      <c r="E25" s="263" t="s">
        <v>233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1330244.8799999999</v>
      </c>
      <c r="K25" s="102">
        <f t="shared" si="0"/>
        <v>0.66762603764115425</v>
      </c>
      <c r="L25" s="388">
        <v>761828.40999999992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241</v>
      </c>
      <c r="D26" s="229" t="s">
        <v>322</v>
      </c>
      <c r="E26" s="263" t="s">
        <v>229</v>
      </c>
      <c r="F26" s="264" t="s">
        <v>328</v>
      </c>
      <c r="G26" s="264" t="s">
        <v>329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239</v>
      </c>
      <c r="D27" s="228" t="s">
        <v>301</v>
      </c>
      <c r="E27" s="228" t="s">
        <v>255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89" t="s">
        <v>349</v>
      </c>
      <c r="C28" s="228" t="s">
        <v>239</v>
      </c>
      <c r="D28" s="390" t="s">
        <v>231</v>
      </c>
      <c r="E28" s="390" t="s">
        <v>252</v>
      </c>
      <c r="F28" s="391" t="s">
        <v>350</v>
      </c>
      <c r="G28" s="391" t="s">
        <v>351</v>
      </c>
      <c r="H28" s="225" t="s">
        <v>37</v>
      </c>
      <c r="I28" s="389">
        <v>2000000</v>
      </c>
      <c r="J28" s="103">
        <v>558240.78</v>
      </c>
      <c r="K28" s="102">
        <f t="shared" si="3"/>
        <v>0.27912039</v>
      </c>
      <c r="L28" s="103">
        <v>558240.78</v>
      </c>
      <c r="M28" s="226"/>
      <c r="N28" s="253"/>
    </row>
    <row r="29" spans="1:14" s="133" customFormat="1" ht="30" customHeight="1" x14ac:dyDescent="0.2">
      <c r="A29" s="392">
        <v>5</v>
      </c>
      <c r="B29" s="389" t="s">
        <v>352</v>
      </c>
      <c r="C29" s="228" t="s">
        <v>240</v>
      </c>
      <c r="D29" s="229"/>
      <c r="E29" s="263"/>
      <c r="F29" s="391" t="s">
        <v>355</v>
      </c>
      <c r="G29" s="391" t="s">
        <v>356</v>
      </c>
      <c r="H29" s="225" t="s">
        <v>37</v>
      </c>
      <c r="I29" s="389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2">
        <v>6</v>
      </c>
      <c r="B30" s="389" t="s">
        <v>353</v>
      </c>
      <c r="C30" s="228" t="s">
        <v>240</v>
      </c>
      <c r="D30" s="228"/>
      <c r="E30" s="228"/>
      <c r="F30" s="391" t="s">
        <v>355</v>
      </c>
      <c r="G30" s="391" t="s">
        <v>357</v>
      </c>
      <c r="H30" s="225" t="s">
        <v>37</v>
      </c>
      <c r="I30" s="389">
        <v>6219140</v>
      </c>
      <c r="J30" s="103">
        <v>3785147.83</v>
      </c>
      <c r="K30" s="102">
        <f t="shared" si="3"/>
        <v>0.60862881845399852</v>
      </c>
      <c r="L30" s="103">
        <v>3785147.83</v>
      </c>
      <c r="M30" s="226"/>
      <c r="N30" s="215"/>
    </row>
    <row r="31" spans="1:14" s="2" customFormat="1" ht="30" customHeight="1" thickBot="1" x14ac:dyDescent="0.25">
      <c r="A31" s="393">
        <v>7</v>
      </c>
      <c r="B31" s="394" t="s">
        <v>354</v>
      </c>
      <c r="C31" s="371" t="s">
        <v>240</v>
      </c>
      <c r="D31" s="395"/>
      <c r="E31" s="395"/>
      <c r="F31" s="396" t="s">
        <v>355</v>
      </c>
      <c r="G31" s="396" t="s">
        <v>358</v>
      </c>
      <c r="H31" s="234" t="s">
        <v>37</v>
      </c>
      <c r="I31" s="394">
        <v>12900000</v>
      </c>
      <c r="J31" s="366">
        <v>12900000</v>
      </c>
      <c r="K31" s="367">
        <f t="shared" si="3"/>
        <v>1</v>
      </c>
      <c r="L31" s="366">
        <v>12900000</v>
      </c>
      <c r="M31" s="369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10" activePane="bottomLeft" state="frozen"/>
      <selection pane="bottomLeft" activeCell="B16" sqref="B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3" x14ac:dyDescent="0.25">
      <c r="A4" s="440" t="s">
        <v>130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3" customFormat="1" ht="15" customHeight="1" x14ac:dyDescent="0.25">
      <c r="A5" s="134">
        <v>1</v>
      </c>
      <c r="B5" s="135" t="s">
        <v>131</v>
      </c>
      <c r="C5" s="477" t="s">
        <v>330</v>
      </c>
      <c r="D5" s="418" t="s">
        <v>258</v>
      </c>
      <c r="E5" s="469" t="s">
        <v>138</v>
      </c>
      <c r="F5" s="469" t="s">
        <v>138</v>
      </c>
      <c r="G5" s="472" t="s">
        <v>373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8"/>
      <c r="D6" s="419"/>
      <c r="E6" s="470"/>
      <c r="F6" s="470"/>
      <c r="G6" s="473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8"/>
      <c r="D7" s="419"/>
      <c r="E7" s="470"/>
      <c r="F7" s="470"/>
      <c r="G7" s="473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8"/>
      <c r="D8" s="419"/>
      <c r="E8" s="470"/>
      <c r="F8" s="470"/>
      <c r="G8" s="473"/>
      <c r="H8" s="141" t="s">
        <v>37</v>
      </c>
      <c r="I8" s="145">
        <v>1407385</v>
      </c>
      <c r="J8" s="25">
        <v>1407385</v>
      </c>
      <c r="K8" s="26">
        <f>J8/I8</f>
        <v>1</v>
      </c>
      <c r="L8" s="27">
        <v>1407385</v>
      </c>
      <c r="M8" s="137"/>
    </row>
    <row r="9" spans="1:13" ht="15" customHeight="1" x14ac:dyDescent="0.25">
      <c r="A9" s="146"/>
      <c r="B9" s="147" t="s">
        <v>135</v>
      </c>
      <c r="C9" s="479"/>
      <c r="D9" s="420"/>
      <c r="E9" s="471"/>
      <c r="F9" s="471"/>
      <c r="G9" s="473"/>
      <c r="H9" s="148" t="s">
        <v>37</v>
      </c>
      <c r="I9" s="147">
        <f>SUM(I6:I8)</f>
        <v>60000000</v>
      </c>
      <c r="J9" s="147">
        <f>SUM(J6:J8)</f>
        <v>57132424</v>
      </c>
      <c r="K9" s="75">
        <f>J9/I9</f>
        <v>0.95220706666666666</v>
      </c>
      <c r="L9" s="147">
        <f>SUM(L6:L8)</f>
        <v>1407385</v>
      </c>
      <c r="M9" s="149"/>
    </row>
    <row r="10" spans="1:13" ht="45" customHeight="1" thickBot="1" x14ac:dyDescent="0.3">
      <c r="A10" s="60">
        <v>2</v>
      </c>
      <c r="B10" s="150" t="s">
        <v>136</v>
      </c>
      <c r="C10" s="151" t="s">
        <v>241</v>
      </c>
      <c r="D10" s="99" t="s">
        <v>259</v>
      </c>
      <c r="E10" s="152" t="s">
        <v>139</v>
      </c>
      <c r="F10" s="152" t="s">
        <v>139</v>
      </c>
      <c r="G10" s="413" t="s">
        <v>370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4" t="s">
        <v>137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6"/>
    </row>
    <row r="12" spans="1:13" s="3" customFormat="1" ht="60" x14ac:dyDescent="0.25">
      <c r="A12" s="161">
        <v>1</v>
      </c>
      <c r="B12" s="353" t="s">
        <v>140</v>
      </c>
      <c r="C12" s="354" t="s">
        <v>310</v>
      </c>
      <c r="D12" s="355" t="s">
        <v>332</v>
      </c>
      <c r="E12" s="355" t="s">
        <v>337</v>
      </c>
      <c r="F12" s="356" t="s">
        <v>144</v>
      </c>
      <c r="G12" s="414" t="s">
        <v>361</v>
      </c>
      <c r="H12" s="357" t="s">
        <v>37</v>
      </c>
      <c r="I12" s="358">
        <v>13634032</v>
      </c>
      <c r="J12" s="359">
        <v>12270613</v>
      </c>
      <c r="K12" s="360">
        <f t="shared" ref="K12:K15" si="0">J12/I12</f>
        <v>0.89999884113518291</v>
      </c>
      <c r="L12" s="359">
        <v>0</v>
      </c>
      <c r="M12" s="361"/>
    </row>
    <row r="13" spans="1:13" s="3" customFormat="1" ht="60" x14ac:dyDescent="0.25">
      <c r="A13" s="223">
        <v>2</v>
      </c>
      <c r="B13" s="303" t="s">
        <v>141</v>
      </c>
      <c r="C13" s="350" t="s">
        <v>310</v>
      </c>
      <c r="D13" s="351" t="s">
        <v>333</v>
      </c>
      <c r="E13" s="351" t="s">
        <v>338</v>
      </c>
      <c r="F13" s="352" t="s">
        <v>145</v>
      </c>
      <c r="G13" s="415" t="s">
        <v>361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60" customHeight="1" x14ac:dyDescent="0.25">
      <c r="A14" s="223">
        <v>3</v>
      </c>
      <c r="B14" s="303" t="s">
        <v>142</v>
      </c>
      <c r="C14" s="350" t="s">
        <v>310</v>
      </c>
      <c r="D14" s="351" t="s">
        <v>334</v>
      </c>
      <c r="E14" s="351" t="s">
        <v>255</v>
      </c>
      <c r="F14" s="352" t="s">
        <v>146</v>
      </c>
      <c r="G14" s="415" t="s">
        <v>362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45" customHeight="1" x14ac:dyDescent="0.25">
      <c r="A15" s="223">
        <v>4</v>
      </c>
      <c r="B15" s="303" t="s">
        <v>143</v>
      </c>
      <c r="C15" s="350" t="s">
        <v>310</v>
      </c>
      <c r="D15" s="351" t="s">
        <v>336</v>
      </c>
      <c r="E15" s="351" t="s">
        <v>264</v>
      </c>
      <c r="F15" s="352" t="s">
        <v>147</v>
      </c>
      <c r="G15" s="415" t="s">
        <v>363</v>
      </c>
      <c r="H15" s="225" t="s">
        <v>37</v>
      </c>
      <c r="I15" s="295">
        <v>1555200</v>
      </c>
      <c r="J15" s="103">
        <v>1403149</v>
      </c>
      <c r="K15" s="102">
        <f t="shared" si="0"/>
        <v>0.9022305812757202</v>
      </c>
      <c r="L15" s="103">
        <v>121986</v>
      </c>
      <c r="M15" s="226"/>
    </row>
    <row r="16" spans="1:13" s="3" customFormat="1" ht="45" customHeight="1" thickBot="1" x14ac:dyDescent="0.3">
      <c r="A16" s="213">
        <v>5</v>
      </c>
      <c r="B16" s="324" t="s">
        <v>335</v>
      </c>
      <c r="C16" s="362" t="s">
        <v>310</v>
      </c>
      <c r="D16" s="363" t="s">
        <v>249</v>
      </c>
      <c r="E16" s="363" t="s">
        <v>339</v>
      </c>
      <c r="F16" s="364" t="s">
        <v>340</v>
      </c>
      <c r="G16" s="412" t="s">
        <v>363</v>
      </c>
      <c r="H16" s="234" t="s">
        <v>37</v>
      </c>
      <c r="I16" s="365">
        <v>15069280</v>
      </c>
      <c r="J16" s="366">
        <v>14614195</v>
      </c>
      <c r="K16" s="367">
        <f t="shared" ref="K16" si="1">J16/I16</f>
        <v>0.9698004815094019</v>
      </c>
      <c r="L16" s="368">
        <v>0</v>
      </c>
      <c r="M16" s="369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3" x14ac:dyDescent="0.25">
      <c r="A4" s="440" t="s">
        <v>153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15" customHeight="1" x14ac:dyDescent="0.25">
      <c r="A5" s="271">
        <v>1</v>
      </c>
      <c r="B5" s="272" t="s">
        <v>154</v>
      </c>
      <c r="C5" s="418" t="s">
        <v>236</v>
      </c>
      <c r="D5" s="418" t="s">
        <v>235</v>
      </c>
      <c r="E5" s="418" t="s">
        <v>253</v>
      </c>
      <c r="F5" s="443" t="s">
        <v>156</v>
      </c>
      <c r="G5" s="443" t="s">
        <v>157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19"/>
      <c r="D6" s="419"/>
      <c r="E6" s="419"/>
      <c r="F6" s="421"/>
      <c r="G6" s="421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19"/>
      <c r="D7" s="419"/>
      <c r="E7" s="419"/>
      <c r="F7" s="421"/>
      <c r="G7" s="421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0"/>
      <c r="D8" s="420"/>
      <c r="E8" s="420"/>
      <c r="F8" s="422"/>
      <c r="G8" s="422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155</v>
      </c>
      <c r="C9" s="418" t="s">
        <v>236</v>
      </c>
      <c r="D9" s="418" t="s">
        <v>234</v>
      </c>
      <c r="E9" s="418" t="s">
        <v>233</v>
      </c>
      <c r="F9" s="421" t="s">
        <v>158</v>
      </c>
      <c r="G9" s="421" t="s">
        <v>159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19"/>
      <c r="D10" s="419"/>
      <c r="E10" s="419"/>
      <c r="F10" s="421"/>
      <c r="G10" s="421"/>
      <c r="H10" s="141" t="s">
        <v>37</v>
      </c>
      <c r="I10" s="171">
        <v>7062200</v>
      </c>
      <c r="J10" s="25">
        <v>2194282.64</v>
      </c>
      <c r="K10" s="26">
        <f t="shared" si="0"/>
        <v>0.31070808529919858</v>
      </c>
      <c r="L10" s="25">
        <v>2194282.64</v>
      </c>
      <c r="M10" s="137"/>
    </row>
    <row r="11" spans="1:13" ht="15" customHeight="1" x14ac:dyDescent="0.25">
      <c r="A11" s="275"/>
      <c r="B11" s="145" t="s">
        <v>13</v>
      </c>
      <c r="C11" s="419"/>
      <c r="D11" s="419"/>
      <c r="E11" s="419"/>
      <c r="F11" s="421"/>
      <c r="G11" s="421"/>
      <c r="H11" s="141" t="s">
        <v>37</v>
      </c>
      <c r="I11" s="172">
        <v>4724800</v>
      </c>
      <c r="J11" s="25">
        <v>805495.1</v>
      </c>
      <c r="K11" s="26">
        <f t="shared" si="0"/>
        <v>0.17048236962411106</v>
      </c>
      <c r="L11" s="27">
        <v>805495.1</v>
      </c>
      <c r="M11" s="137"/>
    </row>
    <row r="12" spans="1:13" ht="15" customHeight="1" thickBot="1" x14ac:dyDescent="0.3">
      <c r="A12" s="284"/>
      <c r="B12" s="285" t="s">
        <v>14</v>
      </c>
      <c r="C12" s="481"/>
      <c r="D12" s="481"/>
      <c r="E12" s="481"/>
      <c r="F12" s="480"/>
      <c r="G12" s="480"/>
      <c r="H12" s="76" t="s">
        <v>37</v>
      </c>
      <c r="I12" s="173">
        <f>SUM(I10:I11)</f>
        <v>11787000</v>
      </c>
      <c r="J12" s="173">
        <f>SUM(J10:J11)</f>
        <v>2999777.74</v>
      </c>
      <c r="K12" s="30">
        <f t="shared" si="0"/>
        <v>0.25449883261219991</v>
      </c>
      <c r="L12" s="286">
        <f>SUM(L10:L11)</f>
        <v>2999777.74</v>
      </c>
      <c r="M12" s="137"/>
    </row>
    <row r="13" spans="1:13" s="3" customFormat="1" x14ac:dyDescent="0.25">
      <c r="A13" s="474" t="s">
        <v>331</v>
      </c>
      <c r="B13" s="475"/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3" x14ac:dyDescent="0.25">
      <c r="A4" s="440" t="s">
        <v>160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30" customHeight="1" x14ac:dyDescent="0.25">
      <c r="A5" s="223">
        <v>1</v>
      </c>
      <c r="B5" s="224" t="s">
        <v>161</v>
      </c>
      <c r="C5" s="124" t="s">
        <v>240</v>
      </c>
      <c r="D5" s="98" t="s">
        <v>237</v>
      </c>
      <c r="E5" s="98" t="s">
        <v>254</v>
      </c>
      <c r="F5" s="201" t="s">
        <v>167</v>
      </c>
      <c r="G5" s="201" t="s">
        <v>168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162</v>
      </c>
      <c r="C6" s="418" t="s">
        <v>240</v>
      </c>
      <c r="D6" s="418" t="s">
        <v>238</v>
      </c>
      <c r="E6" s="418" t="s">
        <v>255</v>
      </c>
      <c r="F6" s="421" t="s">
        <v>169</v>
      </c>
      <c r="G6" s="421" t="s">
        <v>157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163</v>
      </c>
      <c r="B7" s="260" t="s">
        <v>164</v>
      </c>
      <c r="C7" s="419"/>
      <c r="D7" s="419"/>
      <c r="E7" s="419"/>
      <c r="F7" s="421"/>
      <c r="G7" s="421"/>
      <c r="H7" s="141" t="s">
        <v>39</v>
      </c>
      <c r="I7" s="260">
        <v>27150000</v>
      </c>
      <c r="J7" s="25">
        <v>27150000</v>
      </c>
      <c r="K7" s="26">
        <f t="shared" si="0"/>
        <v>1</v>
      </c>
      <c r="L7" s="27">
        <v>444297.99</v>
      </c>
      <c r="M7" s="401"/>
    </row>
    <row r="8" spans="1:13" ht="15" customHeight="1" thickBot="1" x14ac:dyDescent="0.3">
      <c r="A8" s="289" t="s">
        <v>165</v>
      </c>
      <c r="B8" s="290" t="s">
        <v>166</v>
      </c>
      <c r="C8" s="481"/>
      <c r="D8" s="481"/>
      <c r="E8" s="481"/>
      <c r="F8" s="480"/>
      <c r="G8" s="480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3" x14ac:dyDescent="0.25">
      <c r="A4" s="440" t="s">
        <v>170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s="3" customFormat="1" ht="15" customHeight="1" x14ac:dyDescent="0.25">
      <c r="A5" s="223">
        <v>1</v>
      </c>
      <c r="B5" s="291" t="s">
        <v>172</v>
      </c>
      <c r="C5" s="98" t="s">
        <v>239</v>
      </c>
      <c r="D5" s="98" t="s">
        <v>242</v>
      </c>
      <c r="E5" s="98" t="s">
        <v>188</v>
      </c>
      <c r="F5" s="98" t="s">
        <v>175</v>
      </c>
      <c r="G5" s="98" t="s">
        <v>176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173</v>
      </c>
      <c r="C6" s="98" t="s">
        <v>239</v>
      </c>
      <c r="D6" s="98" t="s">
        <v>256</v>
      </c>
      <c r="E6" s="98" t="s">
        <v>243</v>
      </c>
      <c r="F6" s="98" t="s">
        <v>177</v>
      </c>
      <c r="G6" s="202" t="s">
        <v>178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174</v>
      </c>
      <c r="C7" s="99" t="s">
        <v>239</v>
      </c>
      <c r="D7" s="99" t="s">
        <v>244</v>
      </c>
      <c r="E7" s="99"/>
      <c r="F7" s="294" t="s">
        <v>179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40" t="s">
        <v>171</v>
      </c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2"/>
    </row>
    <row r="9" spans="1:13" s="3" customFormat="1" ht="30" customHeight="1" x14ac:dyDescent="0.25">
      <c r="A9" s="223">
        <v>1</v>
      </c>
      <c r="B9" s="291" t="s">
        <v>180</v>
      </c>
      <c r="C9" s="98" t="s">
        <v>239</v>
      </c>
      <c r="D9" s="98" t="s">
        <v>256</v>
      </c>
      <c r="E9" s="98" t="s">
        <v>243</v>
      </c>
      <c r="F9" s="98" t="s">
        <v>177</v>
      </c>
      <c r="G9" s="202" t="s">
        <v>178</v>
      </c>
      <c r="H9" s="154" t="s">
        <v>37</v>
      </c>
      <c r="I9" s="295">
        <v>4000000</v>
      </c>
      <c r="J9" s="68">
        <v>444846.9</v>
      </c>
      <c r="K9" s="69">
        <f t="shared" si="0"/>
        <v>0.11121172500000001</v>
      </c>
      <c r="L9" s="70">
        <v>11047.6</v>
      </c>
      <c r="M9" s="240"/>
    </row>
    <row r="10" spans="1:13" ht="30" customHeight="1" x14ac:dyDescent="0.25">
      <c r="A10" s="223">
        <v>2</v>
      </c>
      <c r="B10" s="291" t="s">
        <v>181</v>
      </c>
      <c r="C10" s="98" t="s">
        <v>241</v>
      </c>
      <c r="D10" s="98" t="s">
        <v>245</v>
      </c>
      <c r="E10" s="98" t="s">
        <v>232</v>
      </c>
      <c r="F10" s="202" t="s">
        <v>186</v>
      </c>
      <c r="G10" s="202" t="s">
        <v>187</v>
      </c>
      <c r="H10" s="154" t="s">
        <v>37</v>
      </c>
      <c r="I10" s="295">
        <f>10990000+2375000</f>
        <v>13365000</v>
      </c>
      <c r="J10" s="68">
        <v>12189056.100000001</v>
      </c>
      <c r="K10" s="69">
        <f t="shared" si="0"/>
        <v>0.91201317620650968</v>
      </c>
      <c r="L10" s="70">
        <v>1175943.8999999985</v>
      </c>
      <c r="M10" s="240"/>
    </row>
    <row r="11" spans="1:13" x14ac:dyDescent="0.25">
      <c r="A11" s="66">
        <v>3</v>
      </c>
      <c r="B11" s="87" t="s">
        <v>182</v>
      </c>
      <c r="C11" s="124" t="s">
        <v>241</v>
      </c>
      <c r="D11" s="124" t="s">
        <v>247</v>
      </c>
      <c r="E11" s="124" t="s">
        <v>246</v>
      </c>
      <c r="F11" s="178" t="s">
        <v>188</v>
      </c>
      <c r="G11" s="178" t="s">
        <v>116</v>
      </c>
      <c r="H11" s="157" t="s">
        <v>37</v>
      </c>
      <c r="I11" s="296">
        <v>18266696.800000001</v>
      </c>
      <c r="J11" s="11">
        <v>486053.42000000004</v>
      </c>
      <c r="K11" s="16">
        <f t="shared" si="0"/>
        <v>2.6608719973936396E-2</v>
      </c>
      <c r="L11" s="71">
        <v>230117.23</v>
      </c>
      <c r="M11" s="149"/>
    </row>
    <row r="12" spans="1:13" ht="30" customHeight="1" x14ac:dyDescent="0.25">
      <c r="A12" s="66">
        <v>4</v>
      </c>
      <c r="B12" s="87" t="s">
        <v>183</v>
      </c>
      <c r="C12" s="124" t="s">
        <v>239</v>
      </c>
      <c r="D12" s="124" t="s">
        <v>248</v>
      </c>
      <c r="E12" s="124" t="s">
        <v>169</v>
      </c>
      <c r="F12" s="178" t="s">
        <v>189</v>
      </c>
      <c r="G12" s="178" t="s">
        <v>190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184</v>
      </c>
      <c r="C13" s="124" t="s">
        <v>239</v>
      </c>
      <c r="D13" s="124" t="s">
        <v>230</v>
      </c>
      <c r="E13" s="124" t="s">
        <v>169</v>
      </c>
      <c r="F13" s="178" t="s">
        <v>191</v>
      </c>
      <c r="G13" s="178" t="s">
        <v>190</v>
      </c>
      <c r="H13" s="157" t="s">
        <v>37</v>
      </c>
      <c r="I13" s="296">
        <v>10000000</v>
      </c>
      <c r="J13" s="11">
        <v>460195.28</v>
      </c>
      <c r="K13" s="16">
        <f t="shared" si="0"/>
        <v>4.6019528000000004E-2</v>
      </c>
      <c r="L13" s="71">
        <v>430195.28</v>
      </c>
      <c r="M13" s="149"/>
    </row>
    <row r="14" spans="1:13" ht="15" customHeight="1" thickBot="1" x14ac:dyDescent="0.3">
      <c r="A14" s="60">
        <v>6</v>
      </c>
      <c r="B14" s="86" t="s">
        <v>185</v>
      </c>
      <c r="C14" s="99" t="s">
        <v>241</v>
      </c>
      <c r="D14" s="99" t="s">
        <v>249</v>
      </c>
      <c r="E14" s="99" t="s">
        <v>257</v>
      </c>
      <c r="F14" s="152" t="s">
        <v>189</v>
      </c>
      <c r="G14" s="152" t="s">
        <v>29</v>
      </c>
      <c r="H14" s="159" t="s">
        <v>37</v>
      </c>
      <c r="I14" s="298">
        <v>14066845.460000001</v>
      </c>
      <c r="J14" s="54">
        <v>694950.42</v>
      </c>
      <c r="K14" s="55">
        <f t="shared" si="0"/>
        <v>4.9403430355166492E-2</v>
      </c>
      <c r="L14" s="56">
        <v>574862.15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10" sqref="L1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63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63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63" x14ac:dyDescent="0.2">
      <c r="A4" s="440" t="s">
        <v>192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63" s="2" customFormat="1" ht="15" customHeight="1" x14ac:dyDescent="0.2">
      <c r="A5" s="299">
        <v>1</v>
      </c>
      <c r="B5" s="300" t="s">
        <v>194</v>
      </c>
      <c r="C5" s="98" t="s">
        <v>307</v>
      </c>
      <c r="D5" s="98" t="s">
        <v>260</v>
      </c>
      <c r="E5" s="301" t="s">
        <v>152</v>
      </c>
      <c r="F5" s="302" t="s">
        <v>200</v>
      </c>
      <c r="G5" s="302" t="s">
        <v>116</v>
      </c>
      <c r="H5" s="292" t="s">
        <v>199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195</v>
      </c>
      <c r="C6" s="124" t="s">
        <v>308</v>
      </c>
      <c r="D6" s="124" t="s">
        <v>260</v>
      </c>
      <c r="E6" s="177" t="s">
        <v>152</v>
      </c>
      <c r="F6" s="305" t="s">
        <v>201</v>
      </c>
      <c r="G6" s="305" t="s">
        <v>202</v>
      </c>
      <c r="H6" s="179" t="s">
        <v>199</v>
      </c>
      <c r="I6" s="306">
        <v>73130000</v>
      </c>
      <c r="J6" s="67">
        <v>60980536.189999998</v>
      </c>
      <c r="K6" s="16">
        <f>J6/I6</f>
        <v>0.83386484602762201</v>
      </c>
      <c r="L6" s="11">
        <v>34183111.630000003</v>
      </c>
      <c r="M6" s="149"/>
    </row>
    <row r="7" spans="1:63" s="2" customFormat="1" ht="15" customHeight="1" x14ac:dyDescent="0.2">
      <c r="A7" s="257">
        <v>3</v>
      </c>
      <c r="B7" s="259" t="s">
        <v>196</v>
      </c>
      <c r="C7" s="419" t="s">
        <v>307</v>
      </c>
      <c r="D7" s="419" t="s">
        <v>261</v>
      </c>
      <c r="E7" s="419" t="s">
        <v>262</v>
      </c>
      <c r="F7" s="448" t="s">
        <v>177</v>
      </c>
      <c r="G7" s="482" t="s">
        <v>374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197</v>
      </c>
      <c r="C8" s="419"/>
      <c r="D8" s="419"/>
      <c r="E8" s="419"/>
      <c r="F8" s="448"/>
      <c r="G8" s="483"/>
      <c r="H8" s="191" t="s">
        <v>199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227</v>
      </c>
      <c r="C9" s="419"/>
      <c r="D9" s="419"/>
      <c r="E9" s="419"/>
      <c r="F9" s="448"/>
      <c r="G9" s="483"/>
      <c r="H9" s="191" t="s">
        <v>199</v>
      </c>
      <c r="I9" s="308">
        <v>56250000</v>
      </c>
      <c r="J9" s="309">
        <v>42328578.780000001</v>
      </c>
      <c r="K9" s="26">
        <f t="shared" si="0"/>
        <v>0.75250806720000007</v>
      </c>
      <c r="L9" s="80">
        <v>191579.94</v>
      </c>
      <c r="M9" s="137"/>
    </row>
    <row r="10" spans="1:63" ht="15" customHeight="1" x14ac:dyDescent="0.2">
      <c r="A10" s="199"/>
      <c r="B10" s="209" t="s">
        <v>14</v>
      </c>
      <c r="C10" s="420"/>
      <c r="D10" s="420"/>
      <c r="E10" s="420"/>
      <c r="F10" s="449"/>
      <c r="G10" s="483"/>
      <c r="H10" s="131" t="s">
        <v>199</v>
      </c>
      <c r="I10" s="310">
        <f>SUM(I8:I9)</f>
        <v>67500000</v>
      </c>
      <c r="J10" s="310">
        <f>SUM(J8:J9)</f>
        <v>53545710.469999999</v>
      </c>
      <c r="K10" s="75">
        <f t="shared" si="0"/>
        <v>0.79326978474074072</v>
      </c>
      <c r="L10" s="311">
        <f>SUM(L8:L9)</f>
        <v>191579.94</v>
      </c>
      <c r="M10" s="149"/>
    </row>
    <row r="11" spans="1:63" ht="60" customHeight="1" thickBot="1" x14ac:dyDescent="0.25">
      <c r="A11" s="312">
        <v>4</v>
      </c>
      <c r="B11" s="59" t="s">
        <v>198</v>
      </c>
      <c r="C11" s="99" t="s">
        <v>307</v>
      </c>
      <c r="D11" s="313" t="s">
        <v>263</v>
      </c>
      <c r="E11" s="313" t="s">
        <v>264</v>
      </c>
      <c r="F11" s="314" t="s">
        <v>203</v>
      </c>
      <c r="G11" s="314" t="s">
        <v>204</v>
      </c>
      <c r="H11" s="315" t="s">
        <v>199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40" t="s">
        <v>193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2"/>
    </row>
    <row r="13" spans="1:63" s="2" customFormat="1" ht="45" customHeight="1" x14ac:dyDescent="0.2">
      <c r="A13" s="299">
        <v>1</v>
      </c>
      <c r="B13" s="318" t="s">
        <v>205</v>
      </c>
      <c r="C13" s="98" t="s">
        <v>309</v>
      </c>
      <c r="D13" s="98" t="s">
        <v>263</v>
      </c>
      <c r="E13" s="98" t="s">
        <v>207</v>
      </c>
      <c r="F13" s="264" t="s">
        <v>207</v>
      </c>
      <c r="G13" s="417" t="s">
        <v>375</v>
      </c>
      <c r="H13" s="264" t="s">
        <v>209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45" customHeight="1" thickBot="1" x14ac:dyDescent="0.25">
      <c r="A14" s="312">
        <v>2</v>
      </c>
      <c r="B14" s="319" t="s">
        <v>206</v>
      </c>
      <c r="C14" s="99" t="s">
        <v>310</v>
      </c>
      <c r="D14" s="99" t="s">
        <v>265</v>
      </c>
      <c r="E14" s="99" t="s">
        <v>207</v>
      </c>
      <c r="F14" s="320" t="s">
        <v>208</v>
      </c>
      <c r="G14" s="321" t="s">
        <v>369</v>
      </c>
      <c r="H14" s="320" t="s">
        <v>37</v>
      </c>
      <c r="I14" s="322">
        <v>1000000</v>
      </c>
      <c r="J14" s="323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219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6" t="s">
        <v>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3" s="1" customFormat="1" ht="15.75" customHeight="1" thickBot="1" x14ac:dyDescent="0.25">
      <c r="A2" s="436" t="s">
        <v>11</v>
      </c>
      <c r="B2" s="438" t="s">
        <v>0</v>
      </c>
      <c r="C2" s="385"/>
      <c r="D2" s="431" t="s">
        <v>1</v>
      </c>
      <c r="E2" s="432"/>
      <c r="F2" s="432"/>
      <c r="G2" s="433"/>
      <c r="H2" s="438" t="s">
        <v>2</v>
      </c>
      <c r="I2" s="431" t="s">
        <v>3</v>
      </c>
      <c r="J2" s="432"/>
      <c r="K2" s="433"/>
      <c r="L2" s="434" t="s">
        <v>348</v>
      </c>
      <c r="M2" s="429" t="s">
        <v>10</v>
      </c>
    </row>
    <row r="3" spans="1:13" s="1" customFormat="1" ht="45" customHeight="1" thickBot="1" x14ac:dyDescent="0.25">
      <c r="A3" s="437"/>
      <c r="B3" s="439"/>
      <c r="C3" s="386" t="s">
        <v>4</v>
      </c>
      <c r="D3" s="165" t="s">
        <v>5</v>
      </c>
      <c r="E3" s="166" t="s">
        <v>9</v>
      </c>
      <c r="F3" s="386" t="s">
        <v>6</v>
      </c>
      <c r="G3" s="167" t="s">
        <v>7</v>
      </c>
      <c r="H3" s="439"/>
      <c r="I3" s="386" t="s">
        <v>8</v>
      </c>
      <c r="J3" s="168" t="s">
        <v>371</v>
      </c>
      <c r="K3" s="416" t="s">
        <v>372</v>
      </c>
      <c r="L3" s="435"/>
      <c r="M3" s="430"/>
    </row>
    <row r="4" spans="1:13" x14ac:dyDescent="0.25">
      <c r="A4" s="440" t="s">
        <v>210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18.75" customHeight="1" thickBot="1" x14ac:dyDescent="0.3">
      <c r="A5" s="213">
        <v>1</v>
      </c>
      <c r="B5" s="324" t="s">
        <v>211</v>
      </c>
      <c r="C5" s="325" t="s">
        <v>240</v>
      </c>
      <c r="D5" s="325" t="s">
        <v>327</v>
      </c>
      <c r="E5" s="325" t="s">
        <v>255</v>
      </c>
      <c r="F5" s="233" t="s">
        <v>83</v>
      </c>
      <c r="G5" s="233" t="s">
        <v>213</v>
      </c>
      <c r="H5" s="326" t="s">
        <v>212</v>
      </c>
      <c r="I5" s="327">
        <v>11600000</v>
      </c>
      <c r="J5" s="88">
        <v>2592065.9500000002</v>
      </c>
      <c r="K5" s="55">
        <f t="shared" ref="K5" si="0">J5/I5</f>
        <v>0.22345396120689656</v>
      </c>
      <c r="L5" s="88">
        <v>2592065.9500000002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2023-02-15T09:45:56Z</dcterms:modified>
</cp:coreProperties>
</file>