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2021\"/>
    </mc:Choice>
  </mc:AlternateContent>
  <bookViews>
    <workbookView xWindow="0" yWindow="0" windowWidth="23595" windowHeight="10320" activeTab="5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OPEC" sheetId="9" r:id="rId6"/>
    <sheet name="KfW" sheetId="10" r:id="rId7"/>
    <sheet name="SFD" sheetId="11" r:id="rId8"/>
    <sheet name="KFAD" sheetId="12" r:id="rId9"/>
    <sheet name="JICA" sheetId="13" r:id="rId10"/>
    <sheet name="EU MA pomoć" sheetId="14" r:id="rId11"/>
  </sheets>
  <definedNames>
    <definedName name="_xlnm.Print_Area" localSheetId="3">CEB!$A$1:$M$17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6" l="1"/>
  <c r="K18" i="2" l="1"/>
  <c r="K17" i="2"/>
  <c r="L9" i="14" l="1"/>
  <c r="J9" i="14"/>
  <c r="I9" i="14"/>
  <c r="K9" i="14"/>
  <c r="K8" i="14"/>
  <c r="K7" i="14"/>
  <c r="K6" i="14"/>
  <c r="K5" i="13"/>
  <c r="K5" i="12"/>
  <c r="K14" i="11"/>
  <c r="L10" i="11"/>
  <c r="J10" i="11"/>
  <c r="K6" i="11"/>
  <c r="I10" i="11"/>
  <c r="K13" i="11"/>
  <c r="K10" i="11"/>
  <c r="K8" i="11"/>
  <c r="K5" i="11"/>
  <c r="L22" i="10"/>
  <c r="L20" i="10"/>
  <c r="J22" i="10"/>
  <c r="J20" i="10"/>
  <c r="I23" i="10"/>
  <c r="I22" i="10"/>
  <c r="I20" i="10"/>
  <c r="K20" i="10"/>
  <c r="K21" i="10"/>
  <c r="K22" i="10"/>
  <c r="K23" i="10"/>
  <c r="K24" i="10"/>
  <c r="K25" i="10"/>
  <c r="K26" i="10"/>
  <c r="K27" i="10"/>
  <c r="K19" i="10"/>
  <c r="K18" i="10"/>
  <c r="K16" i="10"/>
  <c r="L9" i="10"/>
  <c r="L11" i="10" s="1"/>
  <c r="J9" i="10"/>
  <c r="J11" i="10" s="1"/>
  <c r="I9" i="10"/>
  <c r="I11" i="10" s="1"/>
  <c r="K14" i="10"/>
  <c r="K13" i="10"/>
  <c r="K12" i="10"/>
  <c r="K10" i="10"/>
  <c r="K9" i="10"/>
  <c r="K8" i="10"/>
  <c r="K7" i="10"/>
  <c r="K5" i="10"/>
  <c r="K5" i="9"/>
  <c r="K8" i="9"/>
  <c r="K7" i="9"/>
  <c r="L17" i="8"/>
  <c r="J17" i="8"/>
  <c r="I17" i="8"/>
  <c r="L12" i="8"/>
  <c r="L8" i="8"/>
  <c r="J12" i="8"/>
  <c r="J8" i="8"/>
  <c r="I12" i="8"/>
  <c r="I8" i="8"/>
  <c r="K8" i="8" s="1"/>
  <c r="K6" i="8"/>
  <c r="K7" i="8"/>
  <c r="K10" i="8"/>
  <c r="K11" i="8"/>
  <c r="K12" i="8"/>
  <c r="K17" i="8"/>
  <c r="K16" i="8"/>
  <c r="K15" i="8"/>
  <c r="L40" i="1"/>
  <c r="L36" i="1"/>
  <c r="J40" i="1"/>
  <c r="J36" i="1"/>
  <c r="I40" i="1"/>
  <c r="I36" i="1"/>
  <c r="K40" i="1"/>
  <c r="K39" i="1"/>
  <c r="K38" i="1"/>
  <c r="K36" i="1"/>
  <c r="K35" i="1"/>
  <c r="K34" i="1"/>
  <c r="K12" i="7"/>
  <c r="K13" i="7"/>
  <c r="K14" i="7"/>
  <c r="K15" i="7"/>
  <c r="K16" i="7"/>
  <c r="L9" i="7"/>
  <c r="J9" i="7"/>
  <c r="K7" i="7"/>
  <c r="I9" i="7"/>
  <c r="K17" i="7"/>
  <c r="K10" i="7"/>
  <c r="K9" i="7"/>
  <c r="K8" i="7"/>
  <c r="K6" i="7"/>
  <c r="K24" i="6"/>
  <c r="L20" i="6"/>
  <c r="J20" i="6"/>
  <c r="I20" i="6"/>
  <c r="K20" i="6" s="1"/>
  <c r="K6" i="6"/>
  <c r="K7" i="6"/>
  <c r="K8" i="6"/>
  <c r="K9" i="6"/>
  <c r="K10" i="6"/>
  <c r="K11" i="6"/>
  <c r="K12" i="6"/>
  <c r="K13" i="6"/>
  <c r="K14" i="6"/>
  <c r="K15" i="6"/>
  <c r="K16" i="6"/>
  <c r="K18" i="6"/>
  <c r="K19" i="6"/>
  <c r="K21" i="6"/>
  <c r="K22" i="6"/>
  <c r="K26" i="6"/>
  <c r="K28" i="6"/>
  <c r="K5" i="6"/>
  <c r="L21" i="2"/>
  <c r="J21" i="2"/>
  <c r="K21" i="2" s="1"/>
  <c r="K24" i="2"/>
  <c r="K25" i="2"/>
  <c r="K26" i="2"/>
  <c r="K20" i="2"/>
  <c r="K6" i="2"/>
  <c r="K7" i="2"/>
  <c r="K8" i="2"/>
  <c r="K9" i="2"/>
  <c r="K10" i="2"/>
  <c r="K11" i="2"/>
  <c r="K12" i="2"/>
  <c r="K13" i="2"/>
  <c r="K14" i="2"/>
  <c r="K15" i="2"/>
  <c r="K16" i="2"/>
  <c r="K5" i="2"/>
  <c r="K11" i="11" l="1"/>
  <c r="K9" i="11"/>
  <c r="K11" i="10"/>
  <c r="L51" i="1"/>
  <c r="L46" i="1"/>
  <c r="L52" i="1" s="1"/>
  <c r="L32" i="1"/>
  <c r="L27" i="1"/>
  <c r="L23" i="1"/>
  <c r="L19" i="1"/>
  <c r="L12" i="1"/>
  <c r="L8" i="1"/>
  <c r="J51" i="1"/>
  <c r="K51" i="1" s="1"/>
  <c r="J46" i="1"/>
  <c r="J52" i="1" s="1"/>
  <c r="K50" i="1"/>
  <c r="K49" i="1"/>
  <c r="K48" i="1"/>
  <c r="K45" i="1"/>
  <c r="K44" i="1"/>
  <c r="K43" i="1"/>
  <c r="I46" i="1"/>
  <c r="K46" i="1" s="1"/>
  <c r="I51" i="1"/>
  <c r="I52" i="1" s="1"/>
  <c r="J32" i="1"/>
  <c r="K32" i="1" s="1"/>
  <c r="J27" i="1"/>
  <c r="J23" i="1"/>
  <c r="K23" i="1" s="1"/>
  <c r="J19" i="1"/>
  <c r="K14" i="1"/>
  <c r="K15" i="1"/>
  <c r="K28" i="1"/>
  <c r="K31" i="1"/>
  <c r="K30" i="1"/>
  <c r="K26" i="1"/>
  <c r="K25" i="1"/>
  <c r="K22" i="1"/>
  <c r="K21" i="1"/>
  <c r="K18" i="1"/>
  <c r="K17" i="1"/>
  <c r="I32" i="1"/>
  <c r="I27" i="1"/>
  <c r="K27" i="1" s="1"/>
  <c r="I23" i="1"/>
  <c r="I19" i="1"/>
  <c r="K19" i="1" s="1"/>
  <c r="K11" i="1"/>
  <c r="K10" i="1"/>
  <c r="K7" i="1"/>
  <c r="K6" i="1"/>
  <c r="J12" i="1"/>
  <c r="J8" i="1"/>
  <c r="I12" i="1"/>
  <c r="I8" i="1"/>
  <c r="K52" i="1" l="1"/>
  <c r="K8" i="1"/>
  <c r="K12" i="1"/>
</calcChain>
</file>

<file path=xl/sharedStrings.xml><?xml version="1.0" encoding="utf-8"?>
<sst xmlns="http://schemas.openxmlformats.org/spreadsheetml/2006/main" count="932" uniqueCount="429">
  <si>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</si>
  <si>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</si>
  <si>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</si>
  <si>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</si>
  <si>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</si>
  <si>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</si>
  <si>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</si>
  <si>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</si>
  <si>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</si>
  <si>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</si>
  <si>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</si>
  <si>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</si>
  <si>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Registracija nekretnina -5188- BA</t>
  </si>
  <si>
    <t>FBiH</t>
  </si>
  <si>
    <t>RS</t>
  </si>
  <si>
    <t>Ukupno BiH</t>
  </si>
  <si>
    <t>Zaštite od poplava Drine - 54440*</t>
  </si>
  <si>
    <t>23.09.2013.</t>
  </si>
  <si>
    <t>31.07.2018. 31.01.2020. 31.07.2020. 31.12.2020.</t>
  </si>
  <si>
    <t>21.05.2015.</t>
  </si>
  <si>
    <t>31.12.2019. 31.12.2020.</t>
  </si>
  <si>
    <t>SDR</t>
  </si>
  <si>
    <t>IDA krediti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</si>
  <si>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</si>
  <si>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</si>
  <si>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</si>
  <si>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</si>
  <si>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</si>
  <si>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</si>
  <si>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</si>
  <si>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</si>
  <si>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</si>
  <si>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</si>
  <si>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</si>
  <si>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</si>
  <si>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</si>
  <si>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</si>
  <si>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</si>
  <si>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</si>
  <si>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</si>
  <si>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</si>
  <si>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</si>
  <si>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</si>
  <si>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</si>
  <si>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</si>
  <si>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</si>
  <si>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 xml:space="preserve">Upravljanje slivom rijeke Drine GEF TFA2317 </t>
  </si>
  <si>
    <t>BiH</t>
  </si>
  <si>
    <t>Ukupno GEF TFA2317</t>
  </si>
  <si>
    <t xml:space="preserve">Upravljanje slivom rijeke Drine SCCF TFA2320 </t>
  </si>
  <si>
    <t>Ukupno SCCF TFA2320</t>
  </si>
  <si>
    <t>Ukupno BiH (GEF TFA2317 i SCCF TFA2320)</t>
  </si>
  <si>
    <t>IDA grantovi</t>
  </si>
  <si>
    <t>11.05.2017.</t>
  </si>
  <si>
    <t>31.10.2020.
30.06.2021.</t>
  </si>
  <si>
    <t>USD</t>
  </si>
  <si>
    <t>UKUPNO POVUČENO DO 31.12.2021.</t>
  </si>
  <si>
    <t>%  DO 31.12.2021.</t>
  </si>
  <si>
    <t>POVUČENO U 2021.</t>
  </si>
  <si>
    <t xml:space="preserve">EIB - PREGLED UGOVORA  U FAZI IMPLEMENTACIJE </t>
  </si>
  <si>
    <t xml:space="preserve">WB - PREGLED UGOVORA  U FAZI IMPLEMENTACIJE </t>
  </si>
  <si>
    <t>Voda i kanalizacija  u F BiH-24569 (FBiH)</t>
  </si>
  <si>
    <t>Voda i sanitacija  RS -25 741 (RS)</t>
  </si>
  <si>
    <t>Hitna pomoć u slučaju pop.i preven./A-31529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</si>
  <si>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</si>
  <si>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</si>
  <si>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</si>
  <si>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</si>
  <si>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</si>
  <si>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</si>
  <si>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</si>
  <si>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</si>
  <si>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</si>
  <si>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</si>
  <si>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30.06.2014. 30.06.2018. 30.06.2021. 30.06.2022.</t>
  </si>
  <si>
    <t>14.09.2011.</t>
  </si>
  <si>
    <t>30.06.2014. 30.06.2016. 30.06.2021. 30.06.2022.</t>
  </si>
  <si>
    <t>13.08.2012.</t>
  </si>
  <si>
    <t>30.06.2017. 30.06.2019. 30.06.2021.</t>
  </si>
  <si>
    <t>26.02.2016.</t>
  </si>
  <si>
    <t>31.05.2017. 31.05.2020. 31.05.2023.</t>
  </si>
  <si>
    <t>13.07.2016.</t>
  </si>
  <si>
    <t>30.10.2018. 30.10.2022.</t>
  </si>
  <si>
    <t>23.06.2017.</t>
  </si>
  <si>
    <t>23.02.2021. 23.02.2023.</t>
  </si>
  <si>
    <t>10.11.2017.</t>
  </si>
  <si>
    <t>29.12.2019. 31.12.2021.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</si>
  <si>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</si>
  <si>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</si>
  <si>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</si>
  <si>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</si>
  <si>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</si>
  <si>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</si>
  <si>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</si>
  <si>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</si>
  <si>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Investicijski grant Koridor Vc " Izgradnja dionice autoceste Svilaj -Odžak" (WBIF CF 1006 BiH TRA)*</t>
  </si>
  <si>
    <t>2a</t>
  </si>
  <si>
    <t>2b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</si>
  <si>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</si>
  <si>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</si>
  <si>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</si>
  <si>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27.4.2017.</t>
  </si>
  <si>
    <t>31.12.2019.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</si>
  <si>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</si>
  <si>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</si>
  <si>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</si>
  <si>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</si>
  <si>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</si>
  <si>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</si>
  <si>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</si>
  <si>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</si>
  <si>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>PIU jedinica u MSTEO BiH vrši implementaciju Projekta i na državnom i na nivou FBiH</t>
  </si>
  <si>
    <t>**</t>
  </si>
  <si>
    <t xml:space="preserve">Odnosi se na grantove koji se implementiraju na državnom nivou.  </t>
  </si>
  <si>
    <t>EBRD krediti</t>
  </si>
  <si>
    <t>EBRD grantovi</t>
  </si>
  <si>
    <t>Vodovod Visoko-47809 -(FBiH)</t>
  </si>
  <si>
    <t>Koridor Vc 2 - 47372 -(FBiH)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</si>
  <si>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</si>
  <si>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</si>
  <si>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</si>
  <si>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</si>
  <si>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</si>
  <si>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</si>
  <si>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</si>
  <si>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</si>
  <si>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</si>
  <si>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</si>
  <si>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</si>
  <si>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GrCF2 W2 - Javni prijevoz Sarajevo- Dio 3 - 51784 (FBiH)</t>
  </si>
  <si>
    <t>Poboljšanje energetske efikasnosti u Bolnici Zenica (FBIH)</t>
  </si>
  <si>
    <t>15.12.2019. 15.12.2020.
15.12.2021.</t>
  </si>
  <si>
    <t>22.12.2019. 31.05.2021. 31.12.2021. 31.12.2022.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</si>
  <si>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</si>
  <si>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</si>
  <si>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</si>
  <si>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</si>
  <si>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</si>
  <si>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</si>
  <si>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</si>
  <si>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</si>
  <si>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</si>
  <si>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</si>
  <si>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</si>
  <si>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</si>
  <si>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</si>
  <si>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</si>
  <si>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</si>
  <si>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</si>
  <si>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26.11.2021.</t>
  </si>
  <si>
    <t>31.12.2023.</t>
  </si>
  <si>
    <t>08.12.2021.</t>
  </si>
  <si>
    <t>31.03.2021. 31.12.2023.</t>
  </si>
  <si>
    <t>07.07.2021.</t>
  </si>
  <si>
    <t>EBRD garancije</t>
  </si>
  <si>
    <t>12.06.2019.</t>
  </si>
  <si>
    <t>31.12.2020.   10.12.2022.</t>
  </si>
  <si>
    <t xml:space="preserve">Odnosi se na kredit potpisan između EBRD i JP "Autoputevi Republike Srpske" a država BiH je davalac garancija </t>
  </si>
  <si>
    <t>Napomena:</t>
  </si>
  <si>
    <t xml:space="preserve">EBRD - PREGLED UGOVORA  U FAZI IMPLEMENTACIJE </t>
  </si>
  <si>
    <t>Prvobitni iznos kredita je 15.600.000,00 SDR, ali je otkazano 1.249.003,00 SDR za dio Projekta koji se odnosi na RS</t>
  </si>
  <si>
    <t xml:space="preserve">CEB - PREGLED UGOVORA  U FAZI IMPLEMENTACIJE 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</si>
  <si>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</si>
  <si>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</si>
  <si>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</si>
  <si>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</si>
  <si>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</si>
  <si>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</si>
  <si>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</si>
  <si>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</si>
  <si>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</si>
  <si>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31.12.2017. 31.12.2018. 31.12.2022.</t>
  </si>
  <si>
    <t>30.06.2021
30.06.2022</t>
  </si>
  <si>
    <t>16.08.2018.</t>
  </si>
  <si>
    <t>Sporazum o grantu između BiH i CEB u vezi sa RHP projektom BIH-2*</t>
  </si>
  <si>
    <t>Sporazum o grantu između BiH i CEB u vezi sa RHP projektom BIH-3*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</si>
  <si>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</si>
  <si>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</si>
  <si>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</si>
  <si>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</si>
  <si>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26.11.2015.</t>
  </si>
  <si>
    <t>01.04.2016.</t>
  </si>
  <si>
    <t>08.10.2018.</t>
  </si>
  <si>
    <t>05.05.2016</t>
  </si>
  <si>
    <t>Podrška zapošljavanju (IBRD 86870 BA)</t>
  </si>
  <si>
    <t xml:space="preserve">Ukupno BIH </t>
  </si>
  <si>
    <t>Projekat jačanja bankarskog sektora (IBRD 8741-BA)</t>
  </si>
  <si>
    <t>26.01.2018.</t>
  </si>
  <si>
    <t>01.10.2021. 01.04.2022.</t>
  </si>
  <si>
    <t>25.10.2018.</t>
  </si>
  <si>
    <t>31.12.2020. 30.06.2021.</t>
  </si>
  <si>
    <t xml:space="preserve">IFAD - PREGLED UGOVORA  U FAZI IMPLEMENTACIJE </t>
  </si>
  <si>
    <t>IFAD krediti</t>
  </si>
  <si>
    <t>Razvoj konkurentnosti u ruralnim područjima</t>
  </si>
  <si>
    <t>Razvoj ruralnih preduzeća i privrede - READP</t>
  </si>
  <si>
    <t>16.03.2017.</t>
  </si>
  <si>
    <t>31.03.2022.</t>
  </si>
  <si>
    <t>08.07.2021.</t>
  </si>
  <si>
    <t>30.09.2026.</t>
  </si>
  <si>
    <t>Razvoj konkurentnosti u ruralnim područjima (RCDP)</t>
  </si>
  <si>
    <t xml:space="preserve">OPEC - PREGLED UGOVORA  U FAZI IMPLEMENTACIJE </t>
  </si>
  <si>
    <t>OPEC krediti</t>
  </si>
  <si>
    <t>Autoput na Koridoru Vc poddionica (FBiH) Klopče - D. Gračanica Komp. B -1589PB</t>
  </si>
  <si>
    <t>Autoput na Koridoru Vc poddionica (FBiH) Nemila - Donja Gračanica (Zenica sjever)</t>
  </si>
  <si>
    <t>a.</t>
  </si>
  <si>
    <t>Komponenta A 12665 P</t>
  </si>
  <si>
    <t>b.</t>
  </si>
  <si>
    <t>Komponenta B 12663 PB</t>
  </si>
  <si>
    <t>06.04.2016.</t>
  </si>
  <si>
    <t>31.12.2021. 30.06.2022.</t>
  </si>
  <si>
    <t>14.07.2020.</t>
  </si>
  <si>
    <t xml:space="preserve">KfW - PREGLED UGOVORA  U FAZI IMPLEMENTACIJE </t>
  </si>
  <si>
    <t>KfW krediti</t>
  </si>
  <si>
    <t>KfW grantovi</t>
  </si>
  <si>
    <t>Vjetropark Hrgud (RS)</t>
  </si>
  <si>
    <t>SCADA/DMS/OMS</t>
  </si>
  <si>
    <t>EP BIH</t>
  </si>
  <si>
    <t>EP HZHB</t>
  </si>
  <si>
    <t>Sanacija HE Trebinje 1, Faza III (RS)</t>
  </si>
  <si>
    <t>Vjetropark Podveležje (FBiH)</t>
  </si>
  <si>
    <t>HE Janjici (FBiH)</t>
  </si>
  <si>
    <t>05.09.2017.</t>
  </si>
  <si>
    <t>15.11.2021</t>
  </si>
  <si>
    <t>27.09.2012.</t>
  </si>
  <si>
    <t>30.06.2017.      30.06.2020.      30.06.2021.    30.09.2021.</t>
  </si>
  <si>
    <t>25.03.2013.</t>
  </si>
  <si>
    <t>30.06.2016. 30.06.2019.</t>
  </si>
  <si>
    <t>02.03.2014.</t>
  </si>
  <si>
    <t>31.12.2016.   31.12.2019.   31.12.2021.</t>
  </si>
  <si>
    <t>26.01.2016.</t>
  </si>
  <si>
    <t>Rehabilitacija Hidroelektrane Trebinje, faza III (RS)</t>
  </si>
  <si>
    <t>SCADA/DMS/OMS na distributivnom nivou</t>
  </si>
  <si>
    <t>EP BiH</t>
  </si>
  <si>
    <t>FBiH:</t>
  </si>
  <si>
    <t>EP RS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</si>
  <si>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</si>
  <si>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</si>
  <si>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</si>
  <si>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</si>
  <si>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</si>
  <si>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</si>
  <si>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</si>
  <si>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</si>
  <si>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</si>
  <si>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</si>
  <si>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</si>
  <si>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 xml:space="preserve">SFD - PREGLED UGOVORA  U FAZI IMPLEMENTACIJE 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</si>
  <si>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</si>
  <si>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</si>
  <si>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</si>
  <si>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</si>
  <si>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</si>
  <si>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</si>
  <si>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</si>
  <si>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</si>
  <si>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</si>
  <si>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</si>
  <si>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31.01.2023.</t>
  </si>
  <si>
    <t>31.07.2015. 30.07.2017. 15.12.2020. 31.12.2022.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</si>
  <si>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</si>
  <si>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</si>
  <si>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</si>
  <si>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</si>
  <si>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</si>
  <si>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30.06.2019. 10.12.2022.</t>
  </si>
  <si>
    <t>07.12.2016.</t>
  </si>
  <si>
    <t>30.06.2018. 30.06.2022.</t>
  </si>
  <si>
    <t>SR</t>
  </si>
  <si>
    <t xml:space="preserve">KFAD - PREGLED UGOVORA  U FAZI IMPLEMENTACIJE </t>
  </si>
  <si>
    <t>KFAD kredit</t>
  </si>
  <si>
    <t>Autoput Nemila - D. Gračanica FBiH KF1012</t>
  </si>
  <si>
    <t>KD</t>
  </si>
  <si>
    <t>30.06.2023.</t>
  </si>
  <si>
    <t xml:space="preserve">JICA - PREGLED UGOVORA  U FAZI IMPLEMENTACIJE </t>
  </si>
  <si>
    <t>Projekat izgradnje postrojenja za desumporizaciju gorivih gasova  za TE   Ugljevik -BH-P2 (RS)</t>
  </si>
  <si>
    <t>JICA kredit</t>
  </si>
  <si>
    <t>16.04.2010.</t>
  </si>
  <si>
    <t>16.04.2018. 16.04.2022.</t>
  </si>
  <si>
    <t>JPY</t>
  </si>
  <si>
    <t xml:space="preserve">Odnosi se na kredit koji se implementira na državnom nivou - dio kredita Saudijskog fonda za razvoj -Projekat stambene obnove </t>
  </si>
  <si>
    <t xml:space="preserve">EU MA pomoć - PREGLED UGOVORA  U FAZI IMPLEMENTACIJE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</si>
  <si>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</si>
  <si>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</si>
  <si>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</si>
  <si>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</si>
  <si>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</si>
  <si>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</si>
  <si>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r>
      <t xml:space="preserve">Koridor Vc u RS-u -Dio 1-49053 -  </t>
    </r>
    <r>
      <rPr>
        <b/>
        <sz val="9"/>
        <rFont val="Times New Roman"/>
        <family val="1"/>
      </rPr>
      <t>garancije (RS) *</t>
    </r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</si>
  <si>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</si>
  <si>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</si>
  <si>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</si>
  <si>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</si>
  <si>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</si>
  <si>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</si>
  <si>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</si>
  <si>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</si>
  <si>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</si>
  <si>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</si>
  <si>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03.09.2014.</t>
  </si>
  <si>
    <t>30.08.2018.</t>
  </si>
  <si>
    <t>Energetski</t>
  </si>
  <si>
    <t>Transport</t>
  </si>
  <si>
    <t>Vodoprivreda</t>
  </si>
  <si>
    <t>09.11.2017.</t>
  </si>
  <si>
    <t>14.10.2013</t>
  </si>
  <si>
    <t>16.12.2013.</t>
  </si>
  <si>
    <t>30.06.2014.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</si>
  <si>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</si>
  <si>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</si>
  <si>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</si>
  <si>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</si>
  <si>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</si>
  <si>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</si>
  <si>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</si>
  <si>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</si>
  <si>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20.10.2016.</t>
  </si>
  <si>
    <t>05.03.2015.</t>
  </si>
  <si>
    <t>03.02.2020.</t>
  </si>
  <si>
    <t>23.03.2014.</t>
  </si>
  <si>
    <t>02.11.2011.</t>
  </si>
  <si>
    <t>30.05.2012.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</si>
  <si>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</si>
  <si>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</si>
  <si>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</si>
  <si>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</si>
  <si>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</si>
  <si>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</si>
  <si>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</si>
  <si>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</si>
  <si>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</si>
  <si>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</si>
  <si>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</si>
  <si>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</si>
  <si>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</si>
  <si>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</si>
  <si>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</si>
  <si>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</si>
  <si>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</si>
  <si>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</si>
  <si>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</si>
  <si>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</si>
  <si>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</si>
  <si>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</si>
  <si>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</si>
  <si>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</si>
  <si>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</si>
  <si>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13.10.2011. 27.10.2011.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</si>
  <si>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</si>
  <si>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</si>
  <si>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</si>
  <si>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</si>
  <si>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</si>
  <si>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</si>
  <si>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</si>
  <si>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</si>
  <si>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 xml:space="preserve">Amandman br. 1   22.08.2017.  Amandman br. 2   20.09.2019. </t>
  </si>
  <si>
    <t>25.04.2017.    27.04.2017.</t>
  </si>
  <si>
    <t>30.04.2013.  14.05.2013.</t>
  </si>
  <si>
    <t>05.12.2013.</t>
  </si>
  <si>
    <t xml:space="preserve">14.06.2016.    </t>
  </si>
  <si>
    <t>31.08.2016.</t>
  </si>
  <si>
    <t>22.12.2015.</t>
  </si>
  <si>
    <t>27.06.2016.</t>
  </si>
  <si>
    <t>24.12.2014.</t>
  </si>
  <si>
    <t>17.06.2015.</t>
  </si>
  <si>
    <t>19.11.2015.</t>
  </si>
  <si>
    <t>22.12.2016.</t>
  </si>
  <si>
    <t>27.06.2017.</t>
  </si>
  <si>
    <t>12.09.2018.</t>
  </si>
  <si>
    <t>29.10.2020.</t>
  </si>
  <si>
    <t>27.06.2018.</t>
  </si>
  <si>
    <t>05.01.2018.</t>
  </si>
  <si>
    <t>03.07.2018.</t>
  </si>
  <si>
    <t>26.10.2020.</t>
  </si>
  <si>
    <t>21.03.2010.</t>
  </si>
  <si>
    <t>20.10.2009.</t>
  </si>
  <si>
    <t>Javni</t>
  </si>
  <si>
    <t>Zdravstveni</t>
  </si>
  <si>
    <t>Obrazovanje</t>
  </si>
  <si>
    <t>Socijalni</t>
  </si>
  <si>
    <t>25.01.2013.</t>
  </si>
  <si>
    <t>07.08.2013.</t>
  </si>
  <si>
    <t>10.09.2014.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</si>
  <si>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</si>
  <si>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</si>
  <si>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</si>
  <si>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</si>
  <si>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</si>
  <si>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</si>
  <si>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</si>
  <si>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</si>
  <si>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</si>
  <si>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</si>
  <si>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</si>
  <si>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31.10.2017.</t>
  </si>
  <si>
    <t>22.07.2016.</t>
  </si>
  <si>
    <t>20.11.2019.</t>
  </si>
  <si>
    <t>05.02.2020.</t>
  </si>
  <si>
    <t>25.06.2020.</t>
  </si>
  <si>
    <t>09.05.2019.</t>
  </si>
  <si>
    <t>Okoliš</t>
  </si>
  <si>
    <t>19.02.2019.</t>
  </si>
  <si>
    <t xml:space="preserve">Provedbeni subjekti : JP"Autoceste FBiH", MKP BiH i UIO BiH.  Ukupan iznos granta i raspodjela sredstava po provedenim subjektima utvrdiće se nakon završetka projekta. U povučeni iznos uključeni troškovi Banke u iznosu od 570.000,00 EUR  i tranša u iznosu od 19.619.977,00 EUR. Povučena sredstva po provedbenim subjektima: JP"ACFBiH"  14.905.486,00 EUR, MTK BiH 817.790,90 EUR i UIO BiH 1.735.846,72 EUR. Preostala sredstva nalaze se na projektnom računu.
</t>
  </si>
  <si>
    <t xml:space="preserve">SIDA  BiH investicijski grant-  ugovereni iznos 90,00 mil. SEK (cca 10,5 mil. EUR). Sporazumom nije definisan omjer sredstava između FBiH i RS.  </t>
  </si>
  <si>
    <t>12.10.2021.</t>
  </si>
  <si>
    <t>01.04.2022.</t>
  </si>
  <si>
    <t>socijalni</t>
  </si>
  <si>
    <t xml:space="preserve">30.11.2017. 30.06.2020. 30.06.2021.
30.06.2022.
</t>
  </si>
  <si>
    <t>30.11.2017. 30.06.2020. 30.06.2021.
30.06.2022.</t>
  </si>
  <si>
    <t>30.06.2020. 30.06.2021.
30.06.2022.</t>
  </si>
  <si>
    <t>30.06.2021.
30.06.2022.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</si>
  <si>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</si>
  <si>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</si>
  <si>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</si>
  <si>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</si>
  <si>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</si>
  <si>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</si>
  <si>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</si>
  <si>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</si>
  <si>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</si>
  <si>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</si>
  <si>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</si>
  <si>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</si>
  <si>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</si>
  <si>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r>
      <t xml:space="preserve">Amandman   </t>
    </r>
    <r>
      <rPr>
        <sz val="9"/>
        <rFont val="Times New Roman"/>
        <family val="1"/>
      </rPr>
      <t xml:space="preserve"> 20.04.2018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</si>
  <si>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</si>
  <si>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Finansije</t>
  </si>
  <si>
    <t>Finansijski</t>
  </si>
  <si>
    <t>Socijalna politika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</si>
</sst>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141A]dd/mm/yyyy;@"/>
    <numFmt numFmtId="165" formatCode="#,##0.00000000"/>
  </numFmts>
  <fonts count="2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8"/>
      <color theme="1"/>
      <name val="Times New Roman"/>
      <family val="1"/>
      <charset val="238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5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NumberFormat="1" applyFont="1" applyBorder="1"/>
    <xf numFmtId="0" fontId="2" fillId="0" borderId="0" xfId="0" applyFont="1" applyBorder="1"/>
    <xf numFmtId="0" fontId="0" fillId="0" borderId="0" xfId="0" applyBorder="1"/>
    <xf numFmtId="4" fontId="6" fillId="0" borderId="2" xfId="0" applyNumberFormat="1" applyFont="1" applyBorder="1"/>
    <xf numFmtId="10" fontId="6" fillId="0" borderId="2" xfId="0" applyNumberFormat="1" applyFont="1" applyBorder="1"/>
    <xf numFmtId="10" fontId="6" fillId="0" borderId="23" xfId="0" applyNumberFormat="1" applyFont="1" applyBorder="1"/>
    <xf numFmtId="10" fontId="7" fillId="0" borderId="24" xfId="0" applyNumberFormat="1" applyFont="1" applyBorder="1"/>
    <xf numFmtId="4" fontId="6" fillId="0" borderId="19" xfId="0" applyNumberFormat="1" applyFont="1" applyBorder="1"/>
    <xf numFmtId="0" fontId="9" fillId="0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24" xfId="0" applyFont="1" applyFill="1" applyBorder="1" applyAlignment="1">
      <alignment horizontal="center" vertical="center" wrapText="1"/>
    </xf>
    <xf numFmtId="4" fontId="6" fillId="0" borderId="24" xfId="0" applyNumberFormat="1" applyFont="1" applyBorder="1"/>
    <xf numFmtId="4" fontId="6" fillId="0" borderId="24" xfId="0" applyNumberFormat="1" applyFont="1" applyBorder="1" applyAlignment="1">
      <alignment vertical="center"/>
    </xf>
    <xf numFmtId="4" fontId="6" fillId="0" borderId="29" xfId="0" applyNumberFormat="1" applyFont="1" applyBorder="1"/>
    <xf numFmtId="4" fontId="6" fillId="0" borderId="23" xfId="0" applyNumberFormat="1" applyFont="1" applyBorder="1"/>
    <xf numFmtId="4" fontId="7" fillId="0" borderId="24" xfId="0" applyNumberFormat="1" applyFont="1" applyBorder="1"/>
    <xf numFmtId="10" fontId="6" fillId="0" borderId="24" xfId="0" applyNumberFormat="1" applyFont="1" applyBorder="1"/>
    <xf numFmtId="10" fontId="7" fillId="0" borderId="38" xfId="0" applyNumberFormat="1" applyFont="1" applyBorder="1"/>
    <xf numFmtId="10" fontId="7" fillId="0" borderId="46" xfId="0" applyNumberFormat="1" applyFont="1" applyBorder="1"/>
    <xf numFmtId="10" fontId="7" fillId="0" borderId="50" xfId="0" applyNumberFormat="1" applyFont="1" applyBorder="1" applyAlignment="1">
      <alignment vertical="center"/>
    </xf>
    <xf numFmtId="10" fontId="6" fillId="0" borderId="24" xfId="0" applyNumberFormat="1" applyFont="1" applyBorder="1" applyAlignment="1">
      <alignment vertical="center"/>
    </xf>
    <xf numFmtId="4" fontId="7" fillId="0" borderId="3" xfId="0" applyNumberFormat="1" applyFont="1" applyBorder="1"/>
    <xf numFmtId="4" fontId="7" fillId="0" borderId="38" xfId="0" applyNumberFormat="1" applyFont="1" applyBorder="1"/>
    <xf numFmtId="4" fontId="6" fillId="0" borderId="3" xfId="0" applyNumberFormat="1" applyFont="1" applyBorder="1"/>
    <xf numFmtId="4" fontId="6" fillId="0" borderId="3" xfId="0" applyNumberFormat="1" applyFont="1" applyBorder="1" applyAlignment="1">
      <alignment vertical="center"/>
    </xf>
    <xf numFmtId="4" fontId="7" fillId="0" borderId="49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" fontId="4" fillId="0" borderId="0" xfId="0" applyNumberFormat="1" applyFont="1" applyFill="1" applyBorder="1" applyAlignment="1">
      <alignment horizontal="center" vertical="center"/>
    </xf>
    <xf numFmtId="4" fontId="6" fillId="0" borderId="23" xfId="0" applyNumberFormat="1" applyFont="1" applyBorder="1" applyAlignment="1">
      <alignment horizontal="right" vertical="center" wrapText="1"/>
    </xf>
    <xf numFmtId="4" fontId="6" fillId="0" borderId="23" xfId="0" applyNumberFormat="1" applyFont="1" applyBorder="1" applyAlignment="1">
      <alignment horizontal="right" vertical="center"/>
    </xf>
    <xf numFmtId="10" fontId="6" fillId="0" borderId="23" xfId="0" applyNumberFormat="1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4" fontId="6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7" fillId="0" borderId="23" xfId="0" applyNumberFormat="1" applyFont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vertical="center"/>
    </xf>
    <xf numFmtId="1" fontId="5" fillId="4" borderId="0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10" fontId="10" fillId="0" borderId="0" xfId="0" applyNumberFormat="1" applyFont="1" applyFill="1" applyBorder="1" applyAlignment="1">
      <alignment vertical="center" wrapText="1"/>
    </xf>
    <xf numFmtId="4" fontId="13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10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vertical="center"/>
    </xf>
    <xf numFmtId="0" fontId="15" fillId="0" borderId="0" xfId="0" applyFont="1"/>
    <xf numFmtId="1" fontId="4" fillId="4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4" fontId="8" fillId="0" borderId="0" xfId="0" applyNumberFormat="1" applyFont="1" applyFill="1" applyBorder="1" applyAlignment="1">
      <alignment horizontal="center"/>
    </xf>
    <xf numFmtId="0" fontId="16" fillId="0" borderId="0" xfId="0" applyFont="1" applyFill="1" applyAlignment="1">
      <alignment vertical="center"/>
    </xf>
    <xf numFmtId="0" fontId="17" fillId="0" borderId="0" xfId="0" applyFont="1"/>
    <xf numFmtId="0" fontId="16" fillId="0" borderId="0" xfId="0" applyFont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/>
    </xf>
    <xf numFmtId="0" fontId="11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8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4" fontId="6" fillId="0" borderId="23" xfId="0" applyNumberFormat="1" applyFont="1" applyFill="1" applyBorder="1" applyAlignment="1">
      <alignment vertical="center"/>
    </xf>
    <xf numFmtId="4" fontId="6" fillId="0" borderId="46" xfId="0" applyNumberFormat="1" applyFont="1" applyBorder="1" applyAlignment="1">
      <alignment vertical="center"/>
    </xf>
    <xf numFmtId="10" fontId="6" fillId="0" borderId="46" xfId="0" applyNumberFormat="1" applyFont="1" applyBorder="1" applyAlignment="1">
      <alignment vertical="center"/>
    </xf>
    <xf numFmtId="4" fontId="6" fillId="0" borderId="46" xfId="0" applyNumberFormat="1" applyFont="1" applyFill="1" applyBorder="1" applyAlignment="1">
      <alignment vertical="center"/>
    </xf>
    <xf numFmtId="4" fontId="6" fillId="0" borderId="46" xfId="0" applyNumberFormat="1" applyFont="1" applyBorder="1" applyAlignment="1">
      <alignment horizontal="right" vertical="center"/>
    </xf>
    <xf numFmtId="0" fontId="12" fillId="0" borderId="23" xfId="1" applyFont="1" applyFill="1" applyBorder="1" applyAlignment="1">
      <alignment horizontal="center" vertical="center"/>
    </xf>
    <xf numFmtId="0" fontId="12" fillId="0" borderId="46" xfId="1" applyFont="1" applyFill="1" applyBorder="1" applyAlignment="1">
      <alignment horizontal="center" vertical="center"/>
    </xf>
    <xf numFmtId="4" fontId="10" fillId="0" borderId="0" xfId="0" applyNumberFormat="1" applyFont="1" applyFill="1" applyAlignment="1">
      <alignment vertical="center" wrapText="1"/>
    </xf>
    <xf numFmtId="0" fontId="14" fillId="0" borderId="0" xfId="0" applyFont="1" applyAlignment="1">
      <alignment vertical="center"/>
    </xf>
    <xf numFmtId="4" fontId="12" fillId="4" borderId="46" xfId="0" applyNumberFormat="1" applyFont="1" applyFill="1" applyBorder="1" applyAlignment="1">
      <alignment vertical="center" wrapText="1"/>
    </xf>
    <xf numFmtId="1" fontId="12" fillId="0" borderId="37" xfId="0" applyNumberFormat="1" applyFont="1" applyFill="1" applyBorder="1" applyAlignment="1">
      <alignment horizontal="center" vertical="center"/>
    </xf>
    <xf numFmtId="1" fontId="12" fillId="0" borderId="31" xfId="0" applyNumberFormat="1" applyFont="1" applyFill="1" applyBorder="1" applyAlignment="1">
      <alignment horizontal="center" vertical="center"/>
    </xf>
    <xf numFmtId="4" fontId="10" fillId="4" borderId="0" xfId="0" applyNumberFormat="1" applyFont="1" applyFill="1" applyBorder="1" applyAlignment="1">
      <alignment vertical="center" wrapText="1"/>
    </xf>
    <xf numFmtId="4" fontId="7" fillId="0" borderId="23" xfId="0" applyNumberFormat="1" applyFont="1" applyBorder="1"/>
    <xf numFmtId="10" fontId="7" fillId="0" borderId="23" xfId="0" applyNumberFormat="1" applyFont="1" applyBorder="1"/>
    <xf numFmtId="0" fontId="9" fillId="0" borderId="24" xfId="0" applyFont="1" applyFill="1" applyBorder="1" applyAlignment="1">
      <alignment vertical="center" wrapText="1"/>
    </xf>
    <xf numFmtId="1" fontId="12" fillId="0" borderId="40" xfId="0" applyNumberFormat="1" applyFont="1" applyFill="1" applyBorder="1" applyAlignment="1">
      <alignment horizontal="center" vertical="center"/>
    </xf>
    <xf numFmtId="4" fontId="6" fillId="0" borderId="24" xfId="0" applyNumberFormat="1" applyFont="1" applyBorder="1" applyAlignment="1">
      <alignment horizontal="right" vertical="center" wrapText="1"/>
    </xf>
    <xf numFmtId="4" fontId="6" fillId="0" borderId="55" xfId="0" applyNumberFormat="1" applyFont="1" applyBorder="1" applyAlignment="1">
      <alignment vertical="center"/>
    </xf>
    <xf numFmtId="10" fontId="6" fillId="0" borderId="55" xfId="0" applyNumberFormat="1" applyFont="1" applyBorder="1" applyAlignment="1">
      <alignment vertical="center"/>
    </xf>
    <xf numFmtId="4" fontId="6" fillId="0" borderId="55" xfId="0" applyNumberFormat="1" applyFont="1" applyFill="1" applyBorder="1" applyAlignment="1">
      <alignment vertical="center"/>
    </xf>
    <xf numFmtId="4" fontId="6" fillId="0" borderId="24" xfId="0" applyNumberFormat="1" applyFont="1" applyFill="1" applyBorder="1" applyAlignment="1">
      <alignment vertical="center"/>
    </xf>
    <xf numFmtId="4" fontId="6" fillId="0" borderId="55" xfId="0" applyNumberFormat="1" applyFont="1" applyBorder="1" applyAlignment="1">
      <alignment horizontal="right" vertical="center" wrapText="1"/>
    </xf>
    <xf numFmtId="0" fontId="9" fillId="4" borderId="3" xfId="0" applyFont="1" applyFill="1" applyBorder="1" applyAlignment="1">
      <alignment horizontal="center" vertical="center" wrapText="1"/>
    </xf>
    <xf numFmtId="4" fontId="9" fillId="4" borderId="24" xfId="0" applyNumberFormat="1" applyFont="1" applyFill="1" applyBorder="1" applyAlignment="1">
      <alignment vertical="center" wrapText="1"/>
    </xf>
    <xf numFmtId="10" fontId="7" fillId="0" borderId="24" xfId="0" applyNumberFormat="1" applyFont="1" applyBorder="1" applyAlignment="1">
      <alignment vertical="center"/>
    </xf>
    <xf numFmtId="0" fontId="12" fillId="0" borderId="55" xfId="1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vertical="center"/>
    </xf>
    <xf numFmtId="10" fontId="6" fillId="0" borderId="29" xfId="0" applyNumberFormat="1" applyFont="1" applyBorder="1" applyAlignment="1">
      <alignment vertical="center"/>
    </xf>
    <xf numFmtId="4" fontId="9" fillId="0" borderId="46" xfId="0" applyNumberFormat="1" applyFont="1" applyFill="1" applyBorder="1" applyAlignment="1">
      <alignment horizontal="center" vertical="center" wrapText="1"/>
    </xf>
    <xf numFmtId="10" fontId="7" fillId="0" borderId="46" xfId="0" applyNumberFormat="1" applyFont="1" applyBorder="1" applyAlignment="1">
      <alignment vertical="center"/>
    </xf>
    <xf numFmtId="4" fontId="12" fillId="0" borderId="23" xfId="0" applyNumberFormat="1" applyFont="1" applyFill="1" applyBorder="1" applyAlignment="1">
      <alignment vertical="center" wrapText="1"/>
    </xf>
    <xf numFmtId="4" fontId="6" fillId="0" borderId="29" xfId="0" applyNumberFormat="1" applyFont="1" applyBorder="1" applyAlignment="1">
      <alignment horizontal="right" vertical="center"/>
    </xf>
    <xf numFmtId="0" fontId="12" fillId="4" borderId="46" xfId="0" applyFont="1" applyFill="1" applyBorder="1" applyAlignment="1">
      <alignment horizontal="center" vertical="center" wrapText="1"/>
    </xf>
    <xf numFmtId="4" fontId="12" fillId="0" borderId="46" xfId="0" applyNumberFormat="1" applyFont="1" applyFill="1" applyBorder="1" applyAlignment="1">
      <alignment vertical="center" wrapText="1"/>
    </xf>
    <xf numFmtId="4" fontId="12" fillId="0" borderId="38" xfId="0" applyNumberFormat="1" applyFont="1" applyFill="1" applyBorder="1" applyAlignment="1">
      <alignment vertical="center" wrapText="1"/>
    </xf>
    <xf numFmtId="4" fontId="6" fillId="0" borderId="29" xfId="0" applyNumberFormat="1" applyFont="1" applyBorder="1" applyAlignment="1">
      <alignment horizontal="right" vertical="center" wrapText="1"/>
    </xf>
    <xf numFmtId="4" fontId="6" fillId="0" borderId="55" xfId="0" applyNumberFormat="1" applyFont="1" applyBorder="1" applyAlignment="1">
      <alignment horizontal="right" vertical="center"/>
    </xf>
    <xf numFmtId="4" fontId="6" fillId="0" borderId="29" xfId="0" applyNumberFormat="1" applyFont="1" applyFill="1" applyBorder="1" applyAlignment="1">
      <alignment vertical="center"/>
    </xf>
    <xf numFmtId="0" fontId="9" fillId="0" borderId="23" xfId="1" applyFont="1" applyFill="1" applyBorder="1" applyAlignment="1">
      <alignment horizontal="center" vertical="center"/>
    </xf>
    <xf numFmtId="0" fontId="6" fillId="0" borderId="46" xfId="0" applyFont="1" applyBorder="1" applyAlignment="1">
      <alignment horizontal="left" vertical="center" wrapText="1"/>
    </xf>
    <xf numFmtId="0" fontId="9" fillId="0" borderId="24" xfId="1" applyFont="1" applyFill="1" applyBorder="1" applyAlignment="1">
      <alignment horizontal="center" vertical="center"/>
    </xf>
    <xf numFmtId="0" fontId="6" fillId="0" borderId="24" xfId="0" applyFont="1" applyBorder="1" applyAlignment="1">
      <alignment horizontal="left" vertical="center" wrapText="1"/>
    </xf>
    <xf numFmtId="4" fontId="6" fillId="0" borderId="50" xfId="0" applyNumberFormat="1" applyFont="1" applyBorder="1" applyAlignment="1">
      <alignment horizontal="right" vertical="center"/>
    </xf>
    <xf numFmtId="4" fontId="6" fillId="0" borderId="50" xfId="0" applyNumberFormat="1" applyFont="1" applyBorder="1" applyAlignment="1">
      <alignment vertical="center"/>
    </xf>
    <xf numFmtId="0" fontId="12" fillId="4" borderId="0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4" fontId="18" fillId="0" borderId="0" xfId="0" applyNumberFormat="1" applyFont="1" applyFill="1" applyAlignment="1">
      <alignment vertical="center" wrapText="1"/>
    </xf>
    <xf numFmtId="10" fontId="18" fillId="0" borderId="0" xfId="0" applyNumberFormat="1" applyFont="1" applyFill="1" applyAlignment="1">
      <alignment vertical="center" wrapText="1"/>
    </xf>
    <xf numFmtId="4" fontId="2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6" fillId="0" borderId="52" xfId="0" applyNumberFormat="1" applyFont="1" applyBorder="1" applyAlignment="1">
      <alignment horizontal="right" vertical="center"/>
    </xf>
    <xf numFmtId="10" fontId="6" fillId="0" borderId="52" xfId="0" applyNumberFormat="1" applyFont="1" applyBorder="1" applyAlignment="1">
      <alignment vertical="center"/>
    </xf>
    <xf numFmtId="4" fontId="6" fillId="0" borderId="52" xfId="0" applyNumberFormat="1" applyFont="1" applyBorder="1" applyAlignment="1">
      <alignment vertical="center"/>
    </xf>
    <xf numFmtId="4" fontId="12" fillId="0" borderId="23" xfId="0" applyNumberFormat="1" applyFont="1" applyFill="1" applyBorder="1" applyAlignment="1">
      <alignment vertical="center"/>
    </xf>
    <xf numFmtId="4" fontId="12" fillId="0" borderId="24" xfId="0" applyNumberFormat="1" applyFont="1" applyFill="1" applyBorder="1" applyAlignment="1">
      <alignment vertical="center"/>
    </xf>
    <xf numFmtId="0" fontId="5" fillId="4" borderId="0" xfId="0" applyFont="1" applyFill="1" applyBorder="1"/>
    <xf numFmtId="0" fontId="5" fillId="4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0" fontId="4" fillId="0" borderId="0" xfId="0" applyNumberFormat="1" applyFont="1" applyFill="1" applyBorder="1" applyAlignment="1">
      <alignment vertical="center" wrapText="1"/>
    </xf>
    <xf numFmtId="4" fontId="1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4" fontId="5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4" fontId="12" fillId="0" borderId="52" xfId="0" applyNumberFormat="1" applyFont="1" applyBorder="1" applyAlignment="1">
      <alignment horizontal="right" vertical="center"/>
    </xf>
    <xf numFmtId="10" fontId="12" fillId="0" borderId="52" xfId="0" applyNumberFormat="1" applyFont="1" applyBorder="1" applyAlignment="1">
      <alignment vertical="center"/>
    </xf>
    <xf numFmtId="4" fontId="12" fillId="0" borderId="52" xfId="0" applyNumberFormat="1" applyFont="1" applyBorder="1" applyAlignment="1">
      <alignment vertical="center"/>
    </xf>
    <xf numFmtId="49" fontId="23" fillId="0" borderId="0" xfId="0" applyNumberFormat="1" applyFont="1"/>
    <xf numFmtId="0" fontId="23" fillId="0" borderId="0" xfId="0" applyFont="1"/>
    <xf numFmtId="4" fontId="12" fillId="0" borderId="49" xfId="0" applyNumberFormat="1" applyFont="1" applyBorder="1" applyAlignment="1">
      <alignment horizontal="right" vertical="center"/>
    </xf>
    <xf numFmtId="10" fontId="12" fillId="0" borderId="49" xfId="0" applyNumberFormat="1" applyFont="1" applyBorder="1" applyAlignment="1">
      <alignment vertical="center"/>
    </xf>
    <xf numFmtId="4" fontId="12" fillId="0" borderId="49" xfId="0" applyNumberFormat="1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4" fontId="9" fillId="0" borderId="23" xfId="0" applyNumberFormat="1" applyFont="1" applyFill="1" applyBorder="1" applyAlignment="1">
      <alignment vertical="center" wrapText="1"/>
    </xf>
    <xf numFmtId="4" fontId="9" fillId="0" borderId="23" xfId="0" applyNumberFormat="1" applyFont="1" applyBorder="1" applyAlignment="1">
      <alignment vertical="center"/>
    </xf>
    <xf numFmtId="10" fontId="9" fillId="0" borderId="23" xfId="0" applyNumberFormat="1" applyFont="1" applyBorder="1" applyAlignment="1">
      <alignment vertical="center"/>
    </xf>
    <xf numFmtId="4" fontId="12" fillId="0" borderId="23" xfId="0" applyNumberFormat="1" applyFont="1" applyBorder="1" applyAlignment="1">
      <alignment vertical="center"/>
    </xf>
    <xf numFmtId="10" fontId="12" fillId="0" borderId="23" xfId="0" applyNumberFormat="1" applyFont="1" applyBorder="1" applyAlignment="1">
      <alignment vertical="center"/>
    </xf>
    <xf numFmtId="4" fontId="12" fillId="0" borderId="24" xfId="0" applyNumberFormat="1" applyFont="1" applyBorder="1" applyAlignment="1">
      <alignment vertical="center"/>
    </xf>
    <xf numFmtId="10" fontId="12" fillId="0" borderId="24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49" fontId="10" fillId="0" borderId="0" xfId="0" applyNumberFormat="1" applyFont="1" applyFill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49" fontId="10" fillId="0" borderId="0" xfId="0" applyNumberFormat="1" applyFont="1" applyFill="1" applyBorder="1" applyAlignment="1">
      <alignment vertical="top" wrapText="1"/>
    </xf>
    <xf numFmtId="0" fontId="22" fillId="0" borderId="0" xfId="0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0" fontId="9" fillId="0" borderId="24" xfId="0" applyFont="1" applyFill="1" applyBorder="1" applyAlignment="1">
      <alignment horizontal="center" vertical="center" wrapText="1"/>
    </xf>
    <xf numFmtId="4" fontId="12" fillId="0" borderId="55" xfId="0" applyNumberFormat="1" applyFont="1" applyBorder="1" applyAlignment="1">
      <alignment vertical="center"/>
    </xf>
    <xf numFmtId="0" fontId="23" fillId="0" borderId="0" xfId="0" applyFont="1" applyBorder="1"/>
    <xf numFmtId="4" fontId="12" fillId="0" borderId="3" xfId="0" applyNumberFormat="1" applyFont="1" applyFill="1" applyBorder="1" applyAlignment="1">
      <alignment horizontal="center" vertical="center" wrapText="1"/>
    </xf>
    <xf numFmtId="1" fontId="12" fillId="4" borderId="31" xfId="0" applyNumberFormat="1" applyFont="1" applyFill="1" applyBorder="1" applyAlignment="1">
      <alignment horizontal="center" vertical="center" wrapText="1"/>
    </xf>
    <xf numFmtId="4" fontId="12" fillId="4" borderId="23" xfId="0" applyNumberFormat="1" applyFont="1" applyFill="1" applyBorder="1" applyAlignment="1">
      <alignment horizontal="left" vertical="center" wrapText="1"/>
    </xf>
    <xf numFmtId="4" fontId="12" fillId="0" borderId="23" xfId="0" applyNumberFormat="1" applyFont="1" applyFill="1" applyBorder="1" applyAlignment="1">
      <alignment horizontal="center" vertical="center" wrapText="1"/>
    </xf>
    <xf numFmtId="0" fontId="6" fillId="0" borderId="13" xfId="0" applyFont="1" applyBorder="1"/>
    <xf numFmtId="0" fontId="12" fillId="0" borderId="23" xfId="0" applyFont="1" applyFill="1" applyBorder="1" applyAlignment="1">
      <alignment vertical="center" wrapText="1"/>
    </xf>
    <xf numFmtId="1" fontId="12" fillId="0" borderId="32" xfId="0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vertical="center" wrapText="1"/>
    </xf>
    <xf numFmtId="0" fontId="12" fillId="4" borderId="23" xfId="0" applyFont="1" applyFill="1" applyBorder="1" applyAlignment="1">
      <alignment horizontal="center" vertical="center" wrapText="1"/>
    </xf>
    <xf numFmtId="4" fontId="12" fillId="0" borderId="20" xfId="0" applyNumberFormat="1" applyFont="1" applyFill="1" applyBorder="1" applyAlignment="1">
      <alignment vertical="center" wrapText="1"/>
    </xf>
    <xf numFmtId="1" fontId="9" fillId="0" borderId="33" xfId="0" applyNumberFormat="1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vertical="center" wrapText="1"/>
    </xf>
    <xf numFmtId="4" fontId="12" fillId="0" borderId="18" xfId="0" applyNumberFormat="1" applyFont="1" applyFill="1" applyBorder="1" applyAlignment="1">
      <alignment vertical="center" wrapText="1"/>
    </xf>
    <xf numFmtId="1" fontId="9" fillId="0" borderId="34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6" fillId="0" borderId="35" xfId="0" applyFont="1" applyBorder="1"/>
    <xf numFmtId="0" fontId="12" fillId="0" borderId="46" xfId="0" applyFont="1" applyFill="1" applyBorder="1" applyAlignment="1">
      <alignment vertical="center" wrapText="1"/>
    </xf>
    <xf numFmtId="0" fontId="6" fillId="4" borderId="46" xfId="0" applyFont="1" applyFill="1" applyBorder="1" applyAlignment="1">
      <alignment horizontal="center" vertical="center"/>
    </xf>
    <xf numFmtId="164" fontId="12" fillId="0" borderId="46" xfId="0" applyNumberFormat="1" applyFont="1" applyFill="1" applyBorder="1" applyAlignment="1">
      <alignment horizontal="center" vertical="center" wrapText="1"/>
    </xf>
    <xf numFmtId="0" fontId="6" fillId="0" borderId="4" xfId="0" applyFont="1" applyBorder="1"/>
    <xf numFmtId="4" fontId="12" fillId="0" borderId="55" xfId="0" applyNumberFormat="1" applyFont="1" applyFill="1" applyBorder="1" applyAlignment="1">
      <alignment horizontal="center" vertical="center" wrapText="1"/>
    </xf>
    <xf numFmtId="4" fontId="12" fillId="4" borderId="24" xfId="0" applyNumberFormat="1" applyFont="1" applyFill="1" applyBorder="1" applyAlignment="1">
      <alignment vertical="center" wrapText="1"/>
    </xf>
    <xf numFmtId="4" fontId="12" fillId="0" borderId="24" xfId="0" applyNumberFormat="1" applyFont="1" applyFill="1" applyBorder="1" applyAlignment="1">
      <alignment horizontal="center" vertical="center"/>
    </xf>
    <xf numFmtId="4" fontId="12" fillId="0" borderId="24" xfId="0" applyNumberFormat="1" applyFont="1" applyFill="1" applyBorder="1" applyAlignment="1">
      <alignment horizontal="center" vertical="center" wrapText="1"/>
    </xf>
    <xf numFmtId="4" fontId="12" fillId="0" borderId="46" xfId="0" applyNumberFormat="1" applyFont="1" applyFill="1" applyBorder="1" applyAlignment="1">
      <alignment horizontal="center" vertical="center"/>
    </xf>
    <xf numFmtId="4" fontId="12" fillId="0" borderId="46" xfId="0" applyNumberFormat="1" applyFont="1" applyFill="1" applyBorder="1" applyAlignment="1">
      <alignment horizontal="center" vertical="center" wrapText="1"/>
    </xf>
    <xf numFmtId="4" fontId="12" fillId="0" borderId="46" xfId="0" applyNumberFormat="1" applyFont="1" applyFill="1" applyBorder="1" applyAlignment="1">
      <alignment vertical="center"/>
    </xf>
    <xf numFmtId="1" fontId="12" fillId="0" borderId="70" xfId="0" applyNumberFormat="1" applyFont="1" applyFill="1" applyBorder="1" applyAlignment="1">
      <alignment horizontal="center" vertical="center"/>
    </xf>
    <xf numFmtId="4" fontId="9" fillId="0" borderId="60" xfId="0" applyNumberFormat="1" applyFont="1" applyFill="1" applyBorder="1" applyAlignment="1">
      <alignment vertical="center"/>
    </xf>
    <xf numFmtId="0" fontId="6" fillId="0" borderId="1" xfId="0" applyNumberFormat="1" applyFont="1" applyBorder="1"/>
    <xf numFmtId="4" fontId="9" fillId="2" borderId="9" xfId="0" applyNumberFormat="1" applyFont="1" applyFill="1" applyBorder="1" applyAlignment="1">
      <alignment horizontal="center" vertical="center"/>
    </xf>
    <xf numFmtId="4" fontId="9" fillId="2" borderId="12" xfId="0" applyNumberFormat="1" applyFont="1" applyFill="1" applyBorder="1" applyAlignment="1">
      <alignment horizontal="center" vertical="center"/>
    </xf>
    <xf numFmtId="4" fontId="9" fillId="2" borderId="11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 wrapText="1"/>
    </xf>
    <xf numFmtId="4" fontId="9" fillId="2" borderId="1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6" fillId="0" borderId="2" xfId="0" applyFont="1" applyBorder="1"/>
    <xf numFmtId="0" fontId="12" fillId="0" borderId="19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horizontal="center" vertical="center" wrapText="1"/>
    </xf>
    <xf numFmtId="4" fontId="12" fillId="0" borderId="19" xfId="0" applyNumberFormat="1" applyFont="1" applyFill="1" applyBorder="1" applyAlignment="1">
      <alignment vertical="center" wrapText="1"/>
    </xf>
    <xf numFmtId="1" fontId="12" fillId="0" borderId="33" xfId="0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4" fontId="12" fillId="0" borderId="16" xfId="0" applyNumberFormat="1" applyFont="1" applyFill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vertical="center" wrapText="1"/>
    </xf>
    <xf numFmtId="0" fontId="6" fillId="0" borderId="35" xfId="0" applyNumberFormat="1" applyFont="1" applyBorder="1"/>
    <xf numFmtId="0" fontId="6" fillId="0" borderId="13" xfId="0" applyNumberFormat="1" applyFont="1" applyBorder="1"/>
    <xf numFmtId="1" fontId="12" fillId="0" borderId="36" xfId="0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 wrapText="1"/>
    </xf>
    <xf numFmtId="4" fontId="12" fillId="0" borderId="17" xfId="0" applyNumberFormat="1" applyFont="1" applyFill="1" applyBorder="1" applyAlignment="1">
      <alignment vertical="center" wrapText="1"/>
    </xf>
    <xf numFmtId="1" fontId="9" fillId="0" borderId="37" xfId="0" applyNumberFormat="1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vertical="center" wrapText="1"/>
    </xf>
    <xf numFmtId="0" fontId="9" fillId="0" borderId="38" xfId="0" applyFont="1" applyFill="1" applyBorder="1" applyAlignment="1">
      <alignment horizontal="center" vertical="center" wrapText="1"/>
    </xf>
    <xf numFmtId="4" fontId="9" fillId="0" borderId="39" xfId="0" applyNumberFormat="1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6" fillId="0" borderId="24" xfId="0" applyFont="1" applyBorder="1" applyAlignment="1">
      <alignment horizontal="center"/>
    </xf>
    <xf numFmtId="0" fontId="6" fillId="0" borderId="24" xfId="0" applyFont="1" applyBorder="1"/>
    <xf numFmtId="164" fontId="12" fillId="0" borderId="24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1" fontId="12" fillId="4" borderId="41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6" fillId="0" borderId="29" xfId="0" applyFont="1" applyBorder="1"/>
    <xf numFmtId="4" fontId="6" fillId="0" borderId="1" xfId="0" applyNumberFormat="1" applyFont="1" applyBorder="1"/>
    <xf numFmtId="0" fontId="6" fillId="0" borderId="42" xfId="0" applyFont="1" applyBorder="1"/>
    <xf numFmtId="1" fontId="9" fillId="4" borderId="43" xfId="0" applyNumberFormat="1" applyFont="1" applyFill="1" applyBorder="1" applyAlignment="1">
      <alignment horizontal="center" vertical="center"/>
    </xf>
    <xf numFmtId="1" fontId="12" fillId="0" borderId="4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horizontal="center" vertical="center" wrapText="1"/>
    </xf>
    <xf numFmtId="1" fontId="12" fillId="0" borderId="41" xfId="0" applyNumberFormat="1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 wrapText="1"/>
    </xf>
    <xf numFmtId="1" fontId="9" fillId="0" borderId="43" xfId="0" applyNumberFormat="1" applyFont="1" applyFill="1" applyBorder="1" applyAlignment="1">
      <alignment horizontal="center" vertical="center"/>
    </xf>
    <xf numFmtId="0" fontId="6" fillId="0" borderId="23" xfId="0" applyFont="1" applyBorder="1"/>
    <xf numFmtId="0" fontId="12" fillId="4" borderId="19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horizontal="center" vertical="center" wrapText="1"/>
    </xf>
    <xf numFmtId="1" fontId="9" fillId="0" borderId="40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164" fontId="12" fillId="0" borderId="52" xfId="0" applyNumberFormat="1" applyFont="1" applyFill="1" applyBorder="1" applyAlignment="1">
      <alignment horizontal="center" vertical="center" wrapText="1"/>
    </xf>
    <xf numFmtId="164" fontId="12" fillId="0" borderId="55" xfId="0" applyNumberFormat="1" applyFont="1" applyFill="1" applyBorder="1" applyAlignment="1">
      <alignment horizontal="center" vertical="center" wrapText="1"/>
    </xf>
    <xf numFmtId="1" fontId="12" fillId="0" borderId="45" xfId="0" applyNumberFormat="1" applyFont="1" applyFill="1" applyBorder="1" applyAlignment="1">
      <alignment horizontal="center" vertical="center"/>
    </xf>
    <xf numFmtId="0" fontId="12" fillId="4" borderId="29" xfId="0" applyFont="1" applyFill="1" applyBorder="1" applyAlignment="1">
      <alignment vertical="center" wrapText="1"/>
    </xf>
    <xf numFmtId="0" fontId="12" fillId="4" borderId="20" xfId="0" applyFont="1" applyFill="1" applyBorder="1" applyAlignment="1">
      <alignment vertical="center" wrapText="1"/>
    </xf>
    <xf numFmtId="0" fontId="12" fillId="4" borderId="2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4" fontId="9" fillId="0" borderId="24" xfId="0" applyNumberFormat="1" applyFont="1" applyFill="1" applyBorder="1" applyAlignment="1">
      <alignment vertical="center" wrapText="1"/>
    </xf>
    <xf numFmtId="1" fontId="9" fillId="0" borderId="31" xfId="0" applyNumberFormat="1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left" vertical="center"/>
    </xf>
    <xf numFmtId="0" fontId="9" fillId="0" borderId="46" xfId="0" applyFont="1" applyFill="1" applyBorder="1" applyAlignment="1">
      <alignment horizontal="center" vertical="center" wrapText="1"/>
    </xf>
    <xf numFmtId="4" fontId="9" fillId="0" borderId="46" xfId="0" applyNumberFormat="1" applyFont="1" applyFill="1" applyBorder="1" applyAlignment="1">
      <alignment vertical="center" wrapText="1"/>
    </xf>
    <xf numFmtId="0" fontId="12" fillId="0" borderId="18" xfId="0" applyFont="1" applyFill="1" applyBorder="1" applyAlignment="1">
      <alignment horizontal="center" vertical="center"/>
    </xf>
    <xf numFmtId="4" fontId="12" fillId="0" borderId="18" xfId="0" applyNumberFormat="1" applyFont="1" applyFill="1" applyBorder="1" applyAlignment="1">
      <alignment vertical="center"/>
    </xf>
    <xf numFmtId="0" fontId="9" fillId="0" borderId="22" xfId="0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vertical="center"/>
    </xf>
    <xf numFmtId="1" fontId="12" fillId="0" borderId="47" xfId="0" applyNumberFormat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horizontal="center" vertical="center"/>
    </xf>
    <xf numFmtId="4" fontId="9" fillId="0" borderId="30" xfId="0" applyNumberFormat="1" applyFont="1" applyFill="1" applyBorder="1" applyAlignment="1">
      <alignment vertical="center"/>
    </xf>
    <xf numFmtId="0" fontId="12" fillId="0" borderId="28" xfId="0" applyFont="1" applyFill="1" applyBorder="1" applyAlignment="1">
      <alignment horizontal="center" vertical="center"/>
    </xf>
    <xf numFmtId="4" fontId="12" fillId="0" borderId="28" xfId="0" applyNumberFormat="1" applyFont="1" applyFill="1" applyBorder="1" applyAlignment="1">
      <alignment vertical="center"/>
    </xf>
    <xf numFmtId="0" fontId="12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4" fontId="9" fillId="0" borderId="24" xfId="0" applyNumberFormat="1" applyFont="1" applyFill="1" applyBorder="1" applyAlignment="1">
      <alignment vertical="center"/>
    </xf>
    <xf numFmtId="1" fontId="12" fillId="0" borderId="48" xfId="0" applyNumberFormat="1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6" fillId="0" borderId="49" xfId="0" applyFont="1" applyBorder="1"/>
    <xf numFmtId="0" fontId="6" fillId="0" borderId="50" xfId="0" applyFont="1" applyBorder="1"/>
    <xf numFmtId="0" fontId="9" fillId="0" borderId="50" xfId="0" applyFont="1" applyFill="1" applyBorder="1" applyAlignment="1">
      <alignment horizontal="center" vertical="center"/>
    </xf>
    <xf numFmtId="4" fontId="9" fillId="0" borderId="50" xfId="0" applyNumberFormat="1" applyFont="1" applyFill="1" applyBorder="1" applyAlignment="1">
      <alignment vertical="center"/>
    </xf>
    <xf numFmtId="0" fontId="6" fillId="0" borderId="51" xfId="0" applyFont="1" applyBorder="1"/>
    <xf numFmtId="0" fontId="6" fillId="0" borderId="0" xfId="0" applyFont="1"/>
    <xf numFmtId="1" fontId="9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/>
    <xf numFmtId="0" fontId="9" fillId="4" borderId="0" xfId="0" applyFont="1" applyFill="1" applyBorder="1" applyAlignment="1">
      <alignment vertical="center" wrapText="1"/>
    </xf>
    <xf numFmtId="1" fontId="12" fillId="0" borderId="0" xfId="0" applyNumberFormat="1" applyFont="1" applyFill="1" applyAlignment="1">
      <alignment horizontal="center" vertical="center"/>
    </xf>
    <xf numFmtId="0" fontId="12" fillId="0" borderId="0" xfId="0" applyFont="1" applyFill="1"/>
    <xf numFmtId="165" fontId="21" fillId="0" borderId="0" xfId="0" applyNumberFormat="1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164" fontId="21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0" borderId="24" xfId="0" applyFont="1" applyFill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4" fontId="12" fillId="0" borderId="24" xfId="0" applyNumberFormat="1" applyFont="1" applyFill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14" fontId="6" fillId="0" borderId="24" xfId="0" applyNumberFormat="1" applyFont="1" applyBorder="1" applyAlignment="1">
      <alignment horizontal="center" vertical="center"/>
    </xf>
    <xf numFmtId="4" fontId="12" fillId="0" borderId="24" xfId="0" applyNumberFormat="1" applyFont="1" applyFill="1" applyBorder="1" applyAlignment="1">
      <alignment vertical="top" wrapText="1"/>
    </xf>
    <xf numFmtId="0" fontId="6" fillId="0" borderId="24" xfId="0" applyFont="1" applyBorder="1" applyAlignment="1">
      <alignment horizontal="center" wrapText="1"/>
    </xf>
    <xf numFmtId="1" fontId="12" fillId="0" borderId="58" xfId="0" applyNumberFormat="1" applyFont="1" applyFill="1" applyBorder="1" applyAlignment="1">
      <alignment horizontal="center" vertical="center"/>
    </xf>
    <xf numFmtId="4" fontId="12" fillId="0" borderId="52" xfId="0" applyNumberFormat="1" applyFont="1" applyFill="1" applyBorder="1" applyAlignment="1">
      <alignment vertical="center" wrapText="1"/>
    </xf>
    <xf numFmtId="4" fontId="12" fillId="0" borderId="52" xfId="0" applyNumberFormat="1" applyFont="1" applyFill="1" applyBorder="1" applyAlignment="1">
      <alignment horizontal="center" vertical="center" wrapText="1"/>
    </xf>
    <xf numFmtId="0" fontId="6" fillId="0" borderId="66" xfId="0" applyFont="1" applyBorder="1"/>
    <xf numFmtId="14" fontId="6" fillId="0" borderId="52" xfId="0" applyNumberFormat="1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66" xfId="0" applyFont="1" applyBorder="1"/>
    <xf numFmtId="4" fontId="12" fillId="0" borderId="49" xfId="0" applyNumberFormat="1" applyFont="1" applyFill="1" applyBorder="1" applyAlignment="1">
      <alignment vertical="center" wrapText="1"/>
    </xf>
    <xf numFmtId="14" fontId="12" fillId="0" borderId="49" xfId="0" applyNumberFormat="1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/>
    </xf>
    <xf numFmtId="164" fontId="12" fillId="0" borderId="49" xfId="0" applyNumberFormat="1" applyFont="1" applyFill="1" applyBorder="1" applyAlignment="1">
      <alignment horizontal="center" vertical="center" wrapText="1"/>
    </xf>
    <xf numFmtId="4" fontId="12" fillId="0" borderId="49" xfId="0" applyNumberFormat="1" applyFont="1" applyFill="1" applyBorder="1" applyAlignment="1">
      <alignment horizontal="center" vertical="center" wrapText="1"/>
    </xf>
    <xf numFmtId="0" fontId="12" fillId="0" borderId="67" xfId="0" applyFont="1" applyBorder="1"/>
    <xf numFmtId="4" fontId="12" fillId="0" borderId="55" xfId="0" applyNumberFormat="1" applyFont="1" applyFill="1" applyBorder="1" applyAlignment="1">
      <alignment vertical="center" wrapText="1"/>
    </xf>
    <xf numFmtId="0" fontId="6" fillId="0" borderId="55" xfId="0" applyFont="1" applyBorder="1" applyAlignment="1">
      <alignment horizontal="center" vertical="center" wrapText="1"/>
    </xf>
    <xf numFmtId="4" fontId="12" fillId="0" borderId="55" xfId="0" applyNumberFormat="1" applyFont="1" applyFill="1" applyBorder="1" applyAlignment="1">
      <alignment horizontal="center" vertical="center"/>
    </xf>
    <xf numFmtId="4" fontId="12" fillId="0" borderId="55" xfId="0" applyNumberFormat="1" applyFont="1" applyFill="1" applyBorder="1" applyAlignment="1">
      <alignment vertical="center"/>
    </xf>
    <xf numFmtId="0" fontId="6" fillId="0" borderId="59" xfId="0" applyFont="1" applyBorder="1"/>
    <xf numFmtId="4" fontId="9" fillId="0" borderId="2" xfId="0" applyNumberFormat="1" applyFont="1" applyFill="1" applyBorder="1" applyAlignment="1">
      <alignment horizontal="center" vertical="center"/>
    </xf>
    <xf numFmtId="0" fontId="12" fillId="0" borderId="13" xfId="0" applyFont="1" applyBorder="1"/>
    <xf numFmtId="4" fontId="12" fillId="0" borderId="2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 wrapText="1"/>
    </xf>
    <xf numFmtId="4" fontId="12" fillId="0" borderId="3" xfId="0" applyNumberFormat="1" applyFont="1" applyFill="1" applyBorder="1" applyAlignment="1">
      <alignment horizontal="center" vertical="center"/>
    </xf>
    <xf numFmtId="0" fontId="12" fillId="0" borderId="35" xfId="0" applyFont="1" applyBorder="1"/>
    <xf numFmtId="0" fontId="12" fillId="4" borderId="40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4" fontId="12" fillId="0" borderId="46" xfId="0" applyNumberFormat="1" applyFont="1" applyFill="1" applyBorder="1" applyAlignment="1">
      <alignment vertical="top" wrapText="1"/>
    </xf>
    <xf numFmtId="4" fontId="12" fillId="0" borderId="38" xfId="0" applyNumberFormat="1" applyFont="1" applyFill="1" applyBorder="1" applyAlignment="1">
      <alignment horizontal="center" vertical="center"/>
    </xf>
    <xf numFmtId="1" fontId="12" fillId="4" borderId="0" xfId="0" applyNumberFormat="1" applyFont="1" applyFill="1" applyBorder="1" applyAlignment="1">
      <alignment horizontal="center" vertical="center"/>
    </xf>
    <xf numFmtId="0" fontId="12" fillId="4" borderId="0" xfId="0" applyFont="1" applyFill="1" applyBorder="1"/>
    <xf numFmtId="1" fontId="12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/>
    <xf numFmtId="4" fontId="12" fillId="0" borderId="3" xfId="0" applyNumberFormat="1" applyFont="1" applyFill="1" applyBorder="1" applyAlignment="1">
      <alignment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14" fontId="6" fillId="0" borderId="24" xfId="0" applyNumberFormat="1" applyFont="1" applyBorder="1" applyAlignment="1">
      <alignment horizontal="center"/>
    </xf>
    <xf numFmtId="1" fontId="12" fillId="4" borderId="31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4" fontId="12" fillId="4" borderId="23" xfId="0" applyNumberFormat="1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vertical="center" wrapText="1"/>
    </xf>
    <xf numFmtId="1" fontId="9" fillId="4" borderId="40" xfId="0" applyNumberFormat="1" applyFont="1" applyFill="1" applyBorder="1" applyAlignment="1">
      <alignment horizontal="center" vertical="center"/>
    </xf>
    <xf numFmtId="164" fontId="12" fillId="0" borderId="38" xfId="0" applyNumberFormat="1" applyFont="1" applyFill="1" applyBorder="1" applyAlignment="1">
      <alignment horizontal="center" vertical="center" wrapText="1"/>
    </xf>
    <xf numFmtId="4" fontId="12" fillId="0" borderId="38" xfId="0" applyNumberFormat="1" applyFont="1" applyFill="1" applyBorder="1" applyAlignment="1">
      <alignment horizontal="center" vertical="center" wrapText="1"/>
    </xf>
    <xf numFmtId="4" fontId="12" fillId="0" borderId="46" xfId="0" applyNumberFormat="1" applyFont="1" applyFill="1" applyBorder="1" applyAlignment="1">
      <alignment horizontal="left" vertical="center" wrapText="1"/>
    </xf>
    <xf numFmtId="14" fontId="12" fillId="0" borderId="24" xfId="0" applyNumberFormat="1" applyFont="1" applyBorder="1" applyAlignment="1">
      <alignment horizontal="center" vertical="center"/>
    </xf>
    <xf numFmtId="4" fontId="12" fillId="0" borderId="55" xfId="0" applyNumberFormat="1" applyFont="1" applyFill="1" applyBorder="1" applyAlignment="1">
      <alignment horizontal="right" vertical="center"/>
    </xf>
    <xf numFmtId="0" fontId="12" fillId="0" borderId="55" xfId="0" applyFont="1" applyBorder="1" applyAlignment="1">
      <alignment horizontal="center" vertical="center"/>
    </xf>
    <xf numFmtId="14" fontId="12" fillId="0" borderId="52" xfId="0" applyNumberFormat="1" applyFont="1" applyBorder="1" applyAlignment="1">
      <alignment horizontal="center" vertical="center"/>
    </xf>
    <xf numFmtId="0" fontId="12" fillId="0" borderId="52" xfId="1" applyFont="1" applyFill="1" applyBorder="1" applyAlignment="1">
      <alignment horizontal="center" vertical="center"/>
    </xf>
    <xf numFmtId="4" fontId="12" fillId="0" borderId="52" xfId="0" applyNumberFormat="1" applyFont="1" applyFill="1" applyBorder="1" applyAlignment="1">
      <alignment horizontal="right" vertical="center"/>
    </xf>
    <xf numFmtId="10" fontId="12" fillId="0" borderId="55" xfId="0" applyNumberFormat="1" applyFont="1" applyBorder="1" applyAlignment="1">
      <alignment vertical="center"/>
    </xf>
    <xf numFmtId="0" fontId="12" fillId="0" borderId="0" xfId="0" applyFont="1" applyBorder="1"/>
    <xf numFmtId="4" fontId="12" fillId="0" borderId="46" xfId="0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4" fontId="12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" fontId="12" fillId="4" borderId="27" xfId="0" applyNumberFormat="1" applyFont="1" applyFill="1" applyBorder="1" applyAlignment="1">
      <alignment horizontal="center" vertical="center"/>
    </xf>
    <xf numFmtId="4" fontId="12" fillId="0" borderId="30" xfId="0" applyNumberFormat="1" applyFont="1" applyFill="1" applyBorder="1" applyAlignment="1">
      <alignment vertical="center" wrapText="1"/>
    </xf>
    <xf numFmtId="4" fontId="12" fillId="0" borderId="29" xfId="0" applyNumberFormat="1" applyFont="1" applyFill="1" applyBorder="1" applyAlignment="1">
      <alignment horizontal="center" vertical="center" wrapText="1"/>
    </xf>
    <xf numFmtId="4" fontId="12" fillId="0" borderId="29" xfId="0" applyNumberFormat="1" applyFont="1" applyFill="1" applyBorder="1" applyAlignment="1">
      <alignment vertical="center" wrapText="1"/>
    </xf>
    <xf numFmtId="1" fontId="9" fillId="4" borderId="16" xfId="0" applyNumberFormat="1" applyFont="1" applyFill="1" applyBorder="1" applyAlignment="1">
      <alignment horizontal="center" vertical="center"/>
    </xf>
    <xf numFmtId="1" fontId="9" fillId="4" borderId="17" xfId="0" applyNumberFormat="1" applyFont="1" applyFill="1" applyBorder="1" applyAlignment="1">
      <alignment horizontal="center" vertical="center"/>
    </xf>
    <xf numFmtId="4" fontId="12" fillId="0" borderId="28" xfId="0" applyNumberFormat="1" applyFont="1" applyFill="1" applyBorder="1" applyAlignment="1">
      <alignment vertical="center" wrapText="1"/>
    </xf>
    <xf numFmtId="1" fontId="9" fillId="4" borderId="3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vertical="center" wrapText="1"/>
    </xf>
    <xf numFmtId="4" fontId="9" fillId="0" borderId="3" xfId="0" applyNumberFormat="1" applyFont="1" applyFill="1" applyBorder="1" applyAlignment="1">
      <alignment vertical="center" wrapText="1"/>
    </xf>
    <xf numFmtId="1" fontId="12" fillId="4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1" fontId="9" fillId="4" borderId="19" xfId="0" applyNumberFormat="1" applyFont="1" applyFill="1" applyBorder="1" applyAlignment="1">
      <alignment horizontal="center" vertical="center"/>
    </xf>
    <xf numFmtId="1" fontId="9" fillId="4" borderId="21" xfId="0" applyNumberFormat="1" applyFont="1" applyFill="1" applyBorder="1" applyAlignment="1">
      <alignment horizontal="center" vertical="center"/>
    </xf>
    <xf numFmtId="164" fontId="9" fillId="0" borderId="22" xfId="0" applyNumberFormat="1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 wrapText="1"/>
    </xf>
    <xf numFmtId="1" fontId="12" fillId="4" borderId="45" xfId="0" applyNumberFormat="1" applyFont="1" applyFill="1" applyBorder="1" applyAlignment="1">
      <alignment horizontal="center" vertical="center"/>
    </xf>
    <xf numFmtId="4" fontId="12" fillId="0" borderId="29" xfId="0" applyNumberFormat="1" applyFont="1" applyFill="1" applyBorder="1" applyAlignment="1">
      <alignment vertical="center"/>
    </xf>
    <xf numFmtId="1" fontId="9" fillId="4" borderId="31" xfId="0" applyNumberFormat="1" applyFont="1" applyFill="1" applyBorder="1" applyAlignment="1">
      <alignment horizontal="center" vertical="center"/>
    </xf>
    <xf numFmtId="1" fontId="9" fillId="4" borderId="37" xfId="0" applyNumberFormat="1" applyFont="1" applyFill="1" applyBorder="1" applyAlignment="1">
      <alignment horizontal="center" vertical="center"/>
    </xf>
    <xf numFmtId="4" fontId="9" fillId="0" borderId="60" xfId="0" applyNumberFormat="1" applyFont="1" applyFill="1" applyBorder="1" applyAlignment="1">
      <alignment vertical="center" wrapText="1"/>
    </xf>
    <xf numFmtId="0" fontId="12" fillId="4" borderId="55" xfId="0" applyFont="1" applyFill="1" applyBorder="1" applyAlignment="1">
      <alignment horizontal="center" vertical="center" wrapText="1"/>
    </xf>
    <xf numFmtId="1" fontId="12" fillId="0" borderId="61" xfId="0" applyNumberFormat="1" applyFont="1" applyFill="1" applyBorder="1" applyAlignment="1">
      <alignment horizontal="center" vertical="center"/>
    </xf>
    <xf numFmtId="4" fontId="12" fillId="0" borderId="39" xfId="0" applyNumberFormat="1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9" fillId="0" borderId="23" xfId="0" applyFont="1" applyFill="1" applyBorder="1" applyAlignment="1">
      <alignment vertical="center" wrapText="1"/>
    </xf>
    <xf numFmtId="164" fontId="12" fillId="0" borderId="46" xfId="0" applyNumberFormat="1" applyFont="1" applyFill="1" applyBorder="1" applyAlignment="1">
      <alignment horizontal="center" vertical="center"/>
    </xf>
    <xf numFmtId="4" fontId="12" fillId="0" borderId="52" xfId="0" applyNumberFormat="1" applyFont="1" applyFill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64" fontId="12" fillId="0" borderId="29" xfId="0" applyNumberFormat="1" applyFont="1" applyFill="1" applyBorder="1" applyAlignment="1">
      <alignment horizontal="center" vertical="center" wrapText="1"/>
    </xf>
    <xf numFmtId="4" fontId="12" fillId="0" borderId="27" xfId="0" applyNumberFormat="1" applyFont="1" applyFill="1" applyBorder="1" applyAlignment="1">
      <alignment vertical="center"/>
    </xf>
    <xf numFmtId="4" fontId="12" fillId="0" borderId="2" xfId="0" applyNumberFormat="1" applyFont="1" applyFill="1" applyBorder="1" applyAlignment="1">
      <alignment vertical="center"/>
    </xf>
    <xf numFmtId="4" fontId="9" fillId="0" borderId="16" xfId="0" applyNumberFormat="1" applyFont="1" applyFill="1" applyBorder="1" applyAlignment="1">
      <alignment vertical="center"/>
    </xf>
    <xf numFmtId="4" fontId="9" fillId="0" borderId="18" xfId="0" applyNumberFormat="1" applyFont="1" applyFill="1" applyBorder="1" applyAlignment="1">
      <alignment vertical="center"/>
    </xf>
    <xf numFmtId="4" fontId="12" fillId="0" borderId="16" xfId="0" applyNumberFormat="1" applyFont="1" applyFill="1" applyBorder="1" applyAlignment="1">
      <alignment vertical="center"/>
    </xf>
    <xf numFmtId="4" fontId="9" fillId="0" borderId="21" xfId="0" applyNumberFormat="1" applyFont="1" applyFill="1" applyBorder="1" applyAlignment="1">
      <alignment vertical="center"/>
    </xf>
    <xf numFmtId="4" fontId="12" fillId="0" borderId="3" xfId="0" applyNumberFormat="1" applyFont="1" applyFill="1" applyBorder="1" applyAlignment="1">
      <alignment horizontal="right" vertical="center"/>
    </xf>
    <xf numFmtId="4" fontId="12" fillId="0" borderId="24" xfId="0" applyNumberFormat="1" applyFont="1" applyFill="1" applyBorder="1" applyAlignment="1">
      <alignment horizontal="right" vertical="center"/>
    </xf>
    <xf numFmtId="4" fontId="12" fillId="0" borderId="38" xfId="0" applyNumberFormat="1" applyFont="1" applyFill="1" applyBorder="1" applyAlignment="1">
      <alignment horizontal="right" vertical="center"/>
    </xf>
    <xf numFmtId="1" fontId="12" fillId="4" borderId="58" xfId="0" applyNumberFormat="1" applyFont="1" applyFill="1" applyBorder="1" applyAlignment="1">
      <alignment horizontal="center" vertical="center"/>
    </xf>
    <xf numFmtId="4" fontId="12" fillId="4" borderId="55" xfId="0" applyNumberFormat="1" applyFont="1" applyFill="1" applyBorder="1" applyAlignment="1">
      <alignment vertical="center" wrapText="1"/>
    </xf>
    <xf numFmtId="0" fontId="6" fillId="0" borderId="55" xfId="0" applyFont="1" applyBorder="1" applyAlignment="1">
      <alignment horizontal="center"/>
    </xf>
    <xf numFmtId="164" fontId="12" fillId="4" borderId="55" xfId="0" applyNumberFormat="1" applyFont="1" applyFill="1" applyBorder="1" applyAlignment="1">
      <alignment horizontal="center" vertical="center" wrapText="1"/>
    </xf>
    <xf numFmtId="4" fontId="12" fillId="4" borderId="52" xfId="0" applyNumberFormat="1" applyFont="1" applyFill="1" applyBorder="1" applyAlignment="1">
      <alignment vertical="center" wrapText="1"/>
    </xf>
    <xf numFmtId="1" fontId="12" fillId="4" borderId="40" xfId="0" applyNumberFormat="1" applyFont="1" applyFill="1" applyBorder="1" applyAlignment="1">
      <alignment horizontal="center" vertical="center"/>
    </xf>
    <xf numFmtId="164" fontId="12" fillId="4" borderId="24" xfId="0" applyNumberFormat="1" applyFont="1" applyFill="1" applyBorder="1" applyAlignment="1">
      <alignment horizontal="center" vertical="center" wrapText="1"/>
    </xf>
    <xf numFmtId="4" fontId="12" fillId="4" borderId="3" xfId="0" applyNumberFormat="1" applyFont="1" applyFill="1" applyBorder="1" applyAlignment="1">
      <alignment vertical="center" wrapText="1"/>
    </xf>
    <xf numFmtId="4" fontId="12" fillId="4" borderId="64" xfId="0" applyNumberFormat="1" applyFont="1" applyFill="1" applyBorder="1" applyAlignment="1">
      <alignment vertical="center" wrapText="1"/>
    </xf>
    <xf numFmtId="4" fontId="12" fillId="0" borderId="53" xfId="0" applyNumberFormat="1" applyFont="1" applyFill="1" applyBorder="1" applyAlignment="1">
      <alignment vertical="center" wrapText="1"/>
    </xf>
    <xf numFmtId="4" fontId="12" fillId="4" borderId="53" xfId="0" applyNumberFormat="1" applyFont="1" applyFill="1" applyBorder="1" applyAlignment="1">
      <alignment vertical="center" wrapText="1"/>
    </xf>
    <xf numFmtId="4" fontId="9" fillId="0" borderId="68" xfId="0" applyNumberFormat="1" applyFont="1" applyFill="1" applyBorder="1" applyAlignment="1">
      <alignment vertical="center" wrapText="1"/>
    </xf>
    <xf numFmtId="4" fontId="9" fillId="0" borderId="69" xfId="0" applyNumberFormat="1" applyFont="1" applyFill="1" applyBorder="1" applyAlignment="1">
      <alignment vertical="center" wrapText="1"/>
    </xf>
    <xf numFmtId="1" fontId="12" fillId="4" borderId="37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64" fontId="12" fillId="4" borderId="46" xfId="0" applyNumberFormat="1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4" fontId="12" fillId="4" borderId="38" xfId="0" applyNumberFormat="1" applyFont="1" applyFill="1" applyBorder="1" applyAlignment="1">
      <alignment vertical="center" wrapText="1"/>
    </xf>
    <xf numFmtId="4" fontId="12" fillId="4" borderId="68" xfId="0" applyNumberFormat="1" applyFont="1" applyFill="1" applyBorder="1" applyAlignment="1">
      <alignment vertical="center" wrapText="1"/>
    </xf>
    <xf numFmtId="0" fontId="12" fillId="4" borderId="52" xfId="0" applyFont="1" applyFill="1" applyBorder="1" applyAlignment="1">
      <alignment vertical="center" wrapText="1"/>
    </xf>
    <xf numFmtId="0" fontId="6" fillId="0" borderId="55" xfId="0" applyFont="1" applyBorder="1" applyAlignment="1">
      <alignment vertical="center"/>
    </xf>
    <xf numFmtId="14" fontId="12" fillId="0" borderId="52" xfId="1" applyNumberFormat="1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vertical="center" wrapText="1"/>
    </xf>
    <xf numFmtId="0" fontId="6" fillId="0" borderId="46" xfId="0" applyFont="1" applyBorder="1" applyAlignment="1">
      <alignment vertical="center"/>
    </xf>
    <xf numFmtId="0" fontId="12" fillId="0" borderId="38" xfId="1" applyFont="1" applyFill="1" applyBorder="1" applyAlignment="1">
      <alignment horizontal="center" vertical="center"/>
    </xf>
    <xf numFmtId="14" fontId="12" fillId="0" borderId="38" xfId="1" applyNumberFormat="1" applyFont="1" applyFill="1" applyBorder="1" applyAlignment="1">
      <alignment horizontal="center" vertical="center" wrapText="1"/>
    </xf>
    <xf numFmtId="4" fontId="12" fillId="0" borderId="38" xfId="0" applyNumberFormat="1" applyFont="1" applyFill="1" applyBorder="1" applyAlignment="1">
      <alignment vertical="center"/>
    </xf>
    <xf numFmtId="4" fontId="12" fillId="4" borderId="46" xfId="0" applyNumberFormat="1" applyFont="1" applyFill="1" applyBorder="1" applyAlignment="1">
      <alignment horizontal="right" vertical="center" wrapText="1"/>
    </xf>
    <xf numFmtId="4" fontId="12" fillId="4" borderId="49" xfId="0" applyNumberFormat="1" applyFont="1" applyFill="1" applyBorder="1" applyAlignment="1">
      <alignment vertical="center" wrapText="1"/>
    </xf>
    <xf numFmtId="0" fontId="6" fillId="0" borderId="50" xfId="0" applyFont="1" applyFill="1" applyBorder="1" applyAlignment="1">
      <alignment horizontal="center" vertical="center"/>
    </xf>
    <xf numFmtId="4" fontId="12" fillId="0" borderId="50" xfId="0" applyNumberFormat="1" applyFont="1" applyFill="1" applyBorder="1" applyAlignment="1">
      <alignment horizontal="center" vertical="center" wrapText="1"/>
    </xf>
    <xf numFmtId="4" fontId="12" fillId="0" borderId="49" xfId="1" applyNumberFormat="1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vertical="center" wrapText="1"/>
    </xf>
    <xf numFmtId="0" fontId="12" fillId="0" borderId="5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63" xfId="0" applyFont="1" applyFill="1" applyBorder="1" applyAlignment="1">
      <alignment vertical="center" wrapText="1"/>
    </xf>
    <xf numFmtId="1" fontId="24" fillId="4" borderId="31" xfId="0" applyNumberFormat="1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4" fontId="9" fillId="0" borderId="38" xfId="0" applyNumberFormat="1" applyFont="1" applyFill="1" applyBorder="1" applyAlignment="1">
      <alignment vertical="center" wrapText="1"/>
    </xf>
    <xf numFmtId="4" fontId="12" fillId="4" borderId="0" xfId="0" applyNumberFormat="1" applyFont="1" applyFill="1" applyBorder="1" applyAlignment="1">
      <alignment vertical="center" wrapText="1"/>
    </xf>
    <xf numFmtId="4" fontId="12" fillId="0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" fontId="12" fillId="0" borderId="0" xfId="0" applyNumberFormat="1" applyFont="1" applyFill="1" applyAlignment="1">
      <alignment vertical="center" wrapText="1"/>
    </xf>
    <xf numFmtId="1" fontId="25" fillId="0" borderId="0" xfId="0" applyNumberFormat="1" applyFont="1" applyFill="1" applyAlignment="1">
      <alignment horizontal="center" vertical="center"/>
    </xf>
    <xf numFmtId="4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6" fillId="4" borderId="52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4" fontId="12" fillId="0" borderId="52" xfId="0" applyNumberFormat="1" applyFont="1" applyFill="1" applyBorder="1" applyAlignment="1">
      <alignment horizontal="center" vertical="center"/>
    </xf>
    <xf numFmtId="4" fontId="12" fillId="4" borderId="71" xfId="0" applyNumberFormat="1" applyFont="1" applyFill="1" applyBorder="1" applyAlignment="1">
      <alignment vertical="center" wrapText="1"/>
    </xf>
    <xf numFmtId="0" fontId="6" fillId="4" borderId="71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/>
    </xf>
    <xf numFmtId="4" fontId="12" fillId="0" borderId="71" xfId="0" applyNumberFormat="1" applyFont="1" applyFill="1" applyBorder="1" applyAlignment="1">
      <alignment horizontal="center" vertical="center"/>
    </xf>
    <xf numFmtId="4" fontId="12" fillId="0" borderId="71" xfId="0" applyNumberFormat="1" applyFont="1" applyFill="1" applyBorder="1" applyAlignment="1">
      <alignment horizontal="center" vertical="center" wrapText="1"/>
    </xf>
    <xf numFmtId="4" fontId="12" fillId="0" borderId="71" xfId="0" applyNumberFormat="1" applyFont="1" applyFill="1" applyBorder="1" applyAlignment="1">
      <alignment vertical="center"/>
    </xf>
    <xf numFmtId="4" fontId="6" fillId="0" borderId="71" xfId="0" applyNumberFormat="1" applyFont="1" applyBorder="1" applyAlignment="1">
      <alignment vertical="center"/>
    </xf>
    <xf numFmtId="10" fontId="6" fillId="0" borderId="71" xfId="0" applyNumberFormat="1" applyFont="1" applyBorder="1" applyAlignment="1">
      <alignment vertical="center"/>
    </xf>
    <xf numFmtId="0" fontId="6" fillId="0" borderId="72" xfId="0" applyFont="1" applyBorder="1"/>
    <xf numFmtId="0" fontId="6" fillId="4" borderId="49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4" fontId="12" fillId="0" borderId="49" xfId="0" applyNumberFormat="1" applyFont="1" applyFill="1" applyBorder="1" applyAlignment="1">
      <alignment horizontal="center" vertical="center"/>
    </xf>
    <xf numFmtId="4" fontId="12" fillId="0" borderId="49" xfId="0" applyNumberFormat="1" applyFont="1" applyFill="1" applyBorder="1" applyAlignment="1">
      <alignment vertical="center"/>
    </xf>
    <xf numFmtId="4" fontId="6" fillId="0" borderId="49" xfId="0" applyNumberFormat="1" applyFont="1" applyBorder="1" applyAlignment="1">
      <alignment vertical="center"/>
    </xf>
    <xf numFmtId="10" fontId="6" fillId="0" borderId="49" xfId="0" applyNumberFormat="1" applyFont="1" applyBorder="1" applyAlignment="1">
      <alignment vertical="center"/>
    </xf>
    <xf numFmtId="4" fontId="6" fillId="0" borderId="49" xfId="0" applyNumberFormat="1" applyFont="1" applyFill="1" applyBorder="1" applyAlignment="1">
      <alignment vertical="center"/>
    </xf>
    <xf numFmtId="0" fontId="6" fillId="0" borderId="67" xfId="0" applyFont="1" applyBorder="1"/>
    <xf numFmtId="0" fontId="12" fillId="0" borderId="29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horizontal="center" vertical="center" wrapText="1"/>
    </xf>
    <xf numFmtId="164" fontId="12" fillId="4" borderId="23" xfId="0" applyNumberFormat="1" applyFont="1" applyFill="1" applyBorder="1" applyAlignment="1">
      <alignment horizontal="center" vertical="center" wrapText="1"/>
    </xf>
    <xf numFmtId="164" fontId="12" fillId="4" borderId="24" xfId="0" applyNumberFormat="1" applyFont="1" applyFill="1" applyBorder="1" applyAlignment="1">
      <alignment horizontal="center" vertical="center" wrapText="1"/>
    </xf>
    <xf numFmtId="164" fontId="12" fillId="0" borderId="29" xfId="0" applyNumberFormat="1" applyFont="1" applyFill="1" applyBorder="1" applyAlignment="1">
      <alignment horizontal="center" vertical="center" wrapText="1"/>
    </xf>
    <xf numFmtId="164" fontId="12" fillId="0" borderId="23" xfId="0" applyNumberFormat="1" applyFont="1" applyFill="1" applyBorder="1" applyAlignment="1">
      <alignment horizontal="center" vertical="center" wrapText="1"/>
    </xf>
    <xf numFmtId="164" fontId="12" fillId="0" borderId="24" xfId="0" applyNumberFormat="1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164" fontId="12" fillId="0" borderId="46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9" fillId="2" borderId="9" xfId="0" applyNumberFormat="1" applyFont="1" applyFill="1" applyBorder="1" applyAlignment="1">
      <alignment horizontal="center" vertical="center"/>
    </xf>
    <xf numFmtId="4" fontId="9" fillId="2" borderId="12" xfId="0" applyNumberFormat="1" applyFont="1" applyFill="1" applyBorder="1" applyAlignment="1">
      <alignment horizontal="center" vertical="center"/>
    </xf>
    <xf numFmtId="4" fontId="9" fillId="2" borderId="10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164" fontId="12" fillId="0" borderId="38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0" fontId="6" fillId="4" borderId="38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4" fontId="6" fillId="0" borderId="38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8" xfId="0" applyNumberFormat="1" applyFont="1" applyBorder="1" applyAlignment="1">
      <alignment horizontal="center" vertical="center"/>
    </xf>
    <xf numFmtId="4" fontId="9" fillId="2" borderId="25" xfId="0" applyNumberFormat="1" applyFont="1" applyFill="1" applyBorder="1" applyAlignment="1">
      <alignment horizontal="center" vertical="center"/>
    </xf>
    <xf numFmtId="4" fontId="9" fillId="2" borderId="26" xfId="0" applyNumberFormat="1" applyFont="1" applyFill="1" applyBorder="1" applyAlignment="1">
      <alignment horizontal="center" vertical="center"/>
    </xf>
    <xf numFmtId="4" fontId="9" fillId="2" borderId="8" xfId="0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9" fillId="2" borderId="9" xfId="0" applyNumberFormat="1" applyFont="1" applyFill="1" applyBorder="1" applyAlignment="1">
      <alignment horizontal="center" vertical="center" wrapText="1"/>
    </xf>
    <xf numFmtId="4" fontId="9" fillId="2" borderId="12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9" fillId="0" borderId="43" xfId="0" applyFont="1" applyFill="1" applyBorder="1" applyAlignment="1">
      <alignment horizontal="center" vertical="center" wrapText="1"/>
    </xf>
    <xf numFmtId="0" fontId="9" fillId="0" borderId="65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164" fontId="12" fillId="4" borderId="2" xfId="0" applyNumberFormat="1" applyFont="1" applyFill="1" applyBorder="1" applyAlignment="1">
      <alignment horizontal="center" vertical="center" wrapText="1"/>
    </xf>
    <xf numFmtId="164" fontId="12" fillId="4" borderId="3" xfId="0" applyNumberFormat="1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" fontId="12" fillId="0" borderId="29" xfId="0" applyNumberFormat="1" applyFont="1" applyFill="1" applyBorder="1" applyAlignment="1">
      <alignment horizontal="center" vertical="center"/>
    </xf>
    <xf numFmtId="4" fontId="12" fillId="0" borderId="23" xfId="0" applyNumberFormat="1" applyFont="1" applyFill="1" applyBorder="1" applyAlignment="1">
      <alignment horizontal="center" vertical="center"/>
    </xf>
    <xf numFmtId="4" fontId="12" fillId="0" borderId="46" xfId="0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65"/>
  <sheetViews>
    <sheetView zoomScaleNormal="100" workbookViewId="0">
      <pane ySplit="3" topLeftCell="A4" activePane="bottomLeft" state="frozen"/>
      <selection pane="bottomLeft" activeCell="E47" sqref="E47:E51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5" s="2" customFormat="1" ht="15.75" customHeight="1" thickBot="1" x14ac:dyDescent="0.25">
      <c r="A1" s="511" t="s">
        <v>60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3"/>
    </row>
    <row r="2" spans="1:15" s="2" customFormat="1" ht="15.75" customHeight="1" thickBot="1" x14ac:dyDescent="0.25">
      <c r="A2" s="521" t="s">
        <v>11</v>
      </c>
      <c r="B2" s="496" t="s">
        <v>0</v>
      </c>
      <c r="C2" s="196"/>
      <c r="D2" s="498" t="s">
        <v>1</v>
      </c>
      <c r="E2" s="499"/>
      <c r="F2" s="499"/>
      <c r="G2" s="500"/>
      <c r="H2" s="496" t="s">
        <v>2</v>
      </c>
      <c r="I2" s="498" t="s">
        <v>3</v>
      </c>
      <c r="J2" s="499"/>
      <c r="K2" s="500"/>
      <c r="L2" s="519" t="s">
        <v>58</v>
      </c>
      <c r="M2" s="514" t="s">
        <v>10</v>
      </c>
    </row>
    <row r="3" spans="1:15" s="2" customFormat="1" ht="45" customHeight="1" thickBot="1" x14ac:dyDescent="0.25">
      <c r="A3" s="522"/>
      <c r="B3" s="497"/>
      <c r="C3" s="197" t="s">
        <v>4</v>
      </c>
      <c r="D3" s="198" t="s">
        <v>5</v>
      </c>
      <c r="E3" s="199" t="s">
        <v>9</v>
      </c>
      <c r="F3" s="197" t="s">
        <v>6</v>
      </c>
      <c r="G3" s="200" t="s">
        <v>7</v>
      </c>
      <c r="H3" s="497"/>
      <c r="I3" s="197" t="s">
        <v>8</v>
      </c>
      <c r="J3" s="201" t="s">
        <v>56</v>
      </c>
      <c r="K3" s="202" t="s">
        <v>57</v>
      </c>
      <c r="L3" s="520"/>
      <c r="M3" s="515"/>
    </row>
    <row r="4" spans="1:15" x14ac:dyDescent="0.25">
      <c r="A4" s="486" t="s">
        <v>22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8"/>
    </row>
    <row r="5" spans="1:15" s="5" customFormat="1" ht="48" customHeight="1" x14ac:dyDescent="0.25">
      <c r="A5" s="77">
        <v>1</v>
      </c>
      <c r="B5" s="203" t="s">
        <v>12</v>
      </c>
      <c r="C5" s="516" t="s">
        <v>425</v>
      </c>
      <c r="D5" s="493" t="s">
        <v>380</v>
      </c>
      <c r="E5" s="493" t="s">
        <v>381</v>
      </c>
      <c r="F5" s="491" t="s">
        <v>17</v>
      </c>
      <c r="G5" s="491" t="s">
        <v>18</v>
      </c>
      <c r="H5" s="204"/>
      <c r="I5" s="204"/>
      <c r="J5" s="204"/>
      <c r="K5" s="204"/>
      <c r="L5" s="204"/>
      <c r="M5" s="169"/>
    </row>
    <row r="6" spans="1:15" x14ac:dyDescent="0.25">
      <c r="A6" s="171"/>
      <c r="B6" s="205" t="s">
        <v>13</v>
      </c>
      <c r="C6" s="517"/>
      <c r="D6" s="494"/>
      <c r="E6" s="494"/>
      <c r="F6" s="491"/>
      <c r="G6" s="491"/>
      <c r="H6" s="206" t="s">
        <v>21</v>
      </c>
      <c r="I6" s="207">
        <v>11600000</v>
      </c>
      <c r="J6" s="6">
        <v>11506383.300000003</v>
      </c>
      <c r="K6" s="8">
        <f>J6/I6</f>
        <v>0.99192959482758647</v>
      </c>
      <c r="L6" s="6">
        <v>-93616.7</v>
      </c>
      <c r="M6" s="169"/>
      <c r="N6" s="2"/>
      <c r="O6" s="2"/>
    </row>
    <row r="7" spans="1:15" x14ac:dyDescent="0.25">
      <c r="A7" s="208"/>
      <c r="B7" s="209" t="s">
        <v>14</v>
      </c>
      <c r="C7" s="517"/>
      <c r="D7" s="494"/>
      <c r="E7" s="494"/>
      <c r="F7" s="491"/>
      <c r="G7" s="491"/>
      <c r="H7" s="210" t="s">
        <v>21</v>
      </c>
      <c r="I7" s="211">
        <v>11100000</v>
      </c>
      <c r="J7" s="10">
        <v>11099860.370000001</v>
      </c>
      <c r="K7" s="8">
        <f t="shared" ref="K7:K8" si="0">J7/I7</f>
        <v>0.99998742072072078</v>
      </c>
      <c r="L7" s="6">
        <v>0</v>
      </c>
      <c r="M7" s="169"/>
      <c r="N7" s="1"/>
      <c r="O7" s="2"/>
    </row>
    <row r="8" spans="1:15" s="5" customFormat="1" x14ac:dyDescent="0.25">
      <c r="A8" s="178"/>
      <c r="B8" s="212" t="s">
        <v>15</v>
      </c>
      <c r="C8" s="518"/>
      <c r="D8" s="495"/>
      <c r="E8" s="495"/>
      <c r="F8" s="492"/>
      <c r="G8" s="492"/>
      <c r="H8" s="213" t="s">
        <v>21</v>
      </c>
      <c r="I8" s="214">
        <f>I6+I7</f>
        <v>22700000</v>
      </c>
      <c r="J8" s="214">
        <f>J6+J7</f>
        <v>22606243.670000002</v>
      </c>
      <c r="K8" s="9">
        <f t="shared" si="0"/>
        <v>0.995869765198238</v>
      </c>
      <c r="L8" s="24">
        <f>L6+L7</f>
        <v>-93616.7</v>
      </c>
      <c r="M8" s="215"/>
      <c r="N8" s="3"/>
      <c r="O8" s="4"/>
    </row>
    <row r="9" spans="1:15" s="5" customFormat="1" ht="30" customHeight="1" x14ac:dyDescent="0.25">
      <c r="A9" s="171">
        <v>2</v>
      </c>
      <c r="B9" s="205" t="s">
        <v>16</v>
      </c>
      <c r="C9" s="502" t="s">
        <v>400</v>
      </c>
      <c r="D9" s="505" t="s">
        <v>382</v>
      </c>
      <c r="E9" s="508" t="s">
        <v>293</v>
      </c>
      <c r="F9" s="490" t="s">
        <v>19</v>
      </c>
      <c r="G9" s="490" t="s">
        <v>20</v>
      </c>
      <c r="H9" s="206"/>
      <c r="I9" s="207"/>
      <c r="J9" s="195"/>
      <c r="K9" s="195"/>
      <c r="L9" s="6"/>
      <c r="M9" s="216"/>
      <c r="N9" s="3"/>
      <c r="O9" s="4"/>
    </row>
    <row r="10" spans="1:15" x14ac:dyDescent="0.25">
      <c r="A10" s="208"/>
      <c r="B10" s="209" t="s">
        <v>13</v>
      </c>
      <c r="C10" s="503"/>
      <c r="D10" s="506"/>
      <c r="E10" s="509"/>
      <c r="F10" s="491"/>
      <c r="G10" s="491"/>
      <c r="H10" s="210" t="s">
        <v>21</v>
      </c>
      <c r="I10" s="211">
        <v>6630000</v>
      </c>
      <c r="J10" s="6">
        <v>6629840.7100000009</v>
      </c>
      <c r="K10" s="7">
        <f>J10/I10</f>
        <v>0.99997597435897445</v>
      </c>
      <c r="L10" s="6">
        <v>-196.81</v>
      </c>
      <c r="M10" s="169"/>
      <c r="N10" s="1"/>
      <c r="O10" s="2"/>
    </row>
    <row r="11" spans="1:15" x14ac:dyDescent="0.25">
      <c r="A11" s="217"/>
      <c r="B11" s="218" t="s">
        <v>14</v>
      </c>
      <c r="C11" s="503"/>
      <c r="D11" s="506"/>
      <c r="E11" s="509"/>
      <c r="F11" s="491"/>
      <c r="G11" s="491"/>
      <c r="H11" s="219" t="s">
        <v>21</v>
      </c>
      <c r="I11" s="220">
        <v>7720997</v>
      </c>
      <c r="J11" s="6">
        <v>7019056.3900000006</v>
      </c>
      <c r="K11" s="7">
        <f t="shared" ref="K11:K12" si="1">J11/I11</f>
        <v>0.90908679151151084</v>
      </c>
      <c r="L11" s="6">
        <v>1060079.05</v>
      </c>
      <c r="M11" s="169"/>
      <c r="N11" s="1"/>
      <c r="O11" s="2"/>
    </row>
    <row r="12" spans="1:15" ht="15.75" thickBot="1" x14ac:dyDescent="0.3">
      <c r="A12" s="221"/>
      <c r="B12" s="222" t="s">
        <v>15</v>
      </c>
      <c r="C12" s="504"/>
      <c r="D12" s="507"/>
      <c r="E12" s="510"/>
      <c r="F12" s="501"/>
      <c r="G12" s="501"/>
      <c r="H12" s="223" t="s">
        <v>21</v>
      </c>
      <c r="I12" s="224">
        <f>I10+I11</f>
        <v>14350997</v>
      </c>
      <c r="J12" s="224">
        <f>J10+J11</f>
        <v>13648897.100000001</v>
      </c>
      <c r="K12" s="20">
        <f t="shared" si="1"/>
        <v>0.95107657677024127</v>
      </c>
      <c r="L12" s="25">
        <f>L10+L11</f>
        <v>1059882.24</v>
      </c>
      <c r="M12" s="185"/>
      <c r="N12" s="2"/>
      <c r="O12" s="2"/>
    </row>
    <row r="13" spans="1:15" x14ac:dyDescent="0.25">
      <c r="A13" s="486" t="s">
        <v>23</v>
      </c>
      <c r="B13" s="487"/>
      <c r="C13" s="487"/>
      <c r="D13" s="487"/>
      <c r="E13" s="487"/>
      <c r="F13" s="487"/>
      <c r="G13" s="487"/>
      <c r="H13" s="487"/>
      <c r="I13" s="487"/>
      <c r="J13" s="487"/>
      <c r="K13" s="487"/>
      <c r="L13" s="487"/>
      <c r="M13" s="488"/>
    </row>
    <row r="14" spans="1:15" x14ac:dyDescent="0.25">
      <c r="A14" s="82">
        <v>1</v>
      </c>
      <c r="B14" s="225" t="s">
        <v>24</v>
      </c>
      <c r="C14" s="226" t="s">
        <v>301</v>
      </c>
      <c r="D14" s="227" t="s">
        <v>383</v>
      </c>
      <c r="E14" s="227" t="s">
        <v>367</v>
      </c>
      <c r="F14" s="228" t="s">
        <v>38</v>
      </c>
      <c r="G14" s="228" t="s">
        <v>31</v>
      </c>
      <c r="H14" s="229" t="s">
        <v>45</v>
      </c>
      <c r="I14" s="14">
        <v>58000000</v>
      </c>
      <c r="J14" s="14">
        <v>41643889.020000003</v>
      </c>
      <c r="K14" s="19">
        <f>J14/I14</f>
        <v>0.71799808655172415</v>
      </c>
      <c r="L14" s="26">
        <v>16712262.75</v>
      </c>
      <c r="M14" s="181"/>
    </row>
    <row r="15" spans="1:15" ht="30" customHeight="1" x14ac:dyDescent="0.25">
      <c r="A15" s="82">
        <v>2</v>
      </c>
      <c r="B15" s="225" t="s">
        <v>25</v>
      </c>
      <c r="C15" s="147" t="s">
        <v>301</v>
      </c>
      <c r="D15" s="147" t="s">
        <v>384</v>
      </c>
      <c r="E15" s="147" t="s">
        <v>313</v>
      </c>
      <c r="F15" s="228" t="s">
        <v>39</v>
      </c>
      <c r="G15" s="228" t="s">
        <v>32</v>
      </c>
      <c r="H15" s="229" t="s">
        <v>45</v>
      </c>
      <c r="I15" s="15">
        <v>51300000</v>
      </c>
      <c r="J15" s="15">
        <v>42528250</v>
      </c>
      <c r="K15" s="23">
        <f>J15/I15</f>
        <v>0.82901072124756336</v>
      </c>
      <c r="L15" s="27">
        <v>0</v>
      </c>
      <c r="M15" s="181"/>
    </row>
    <row r="16" spans="1:15" ht="24" x14ac:dyDescent="0.25">
      <c r="A16" s="230">
        <v>3</v>
      </c>
      <c r="B16" s="231" t="s">
        <v>26</v>
      </c>
      <c r="C16" s="493" t="s">
        <v>300</v>
      </c>
      <c r="D16" s="493" t="s">
        <v>385</v>
      </c>
      <c r="E16" s="493" t="s">
        <v>317</v>
      </c>
      <c r="F16" s="480" t="s">
        <v>40</v>
      </c>
      <c r="G16" s="480" t="s">
        <v>33</v>
      </c>
      <c r="H16" s="232"/>
      <c r="I16" s="16"/>
      <c r="J16" s="16"/>
      <c r="K16" s="233"/>
      <c r="L16" s="234"/>
      <c r="M16" s="235"/>
    </row>
    <row r="17" spans="1:13" x14ac:dyDescent="0.25">
      <c r="A17" s="230"/>
      <c r="B17" s="231" t="s">
        <v>13</v>
      </c>
      <c r="C17" s="494"/>
      <c r="D17" s="494"/>
      <c r="E17" s="494"/>
      <c r="F17" s="481"/>
      <c r="G17" s="481"/>
      <c r="H17" s="173" t="s">
        <v>45</v>
      </c>
      <c r="I17" s="17">
        <v>16366193</v>
      </c>
      <c r="J17" s="17">
        <v>2732497.66</v>
      </c>
      <c r="K17" s="8">
        <f>J17/I17</f>
        <v>0.16695988248458271</v>
      </c>
      <c r="L17" s="6">
        <v>2191582.1800000002</v>
      </c>
      <c r="M17" s="169"/>
    </row>
    <row r="18" spans="1:13" x14ac:dyDescent="0.25">
      <c r="A18" s="230"/>
      <c r="B18" s="231" t="s">
        <v>14</v>
      </c>
      <c r="C18" s="494"/>
      <c r="D18" s="494"/>
      <c r="E18" s="494"/>
      <c r="F18" s="481"/>
      <c r="G18" s="481"/>
      <c r="H18" s="173" t="s">
        <v>45</v>
      </c>
      <c r="I18" s="17">
        <v>10910796</v>
      </c>
      <c r="J18" s="17">
        <v>8707065.2999999989</v>
      </c>
      <c r="K18" s="8">
        <f t="shared" ref="K18:K19" si="2">J18/I18</f>
        <v>0.79802292151736676</v>
      </c>
      <c r="L18" s="6">
        <v>5177000.96</v>
      </c>
      <c r="M18" s="169"/>
    </row>
    <row r="19" spans="1:13" x14ac:dyDescent="0.25">
      <c r="A19" s="236"/>
      <c r="B19" s="12" t="s">
        <v>15</v>
      </c>
      <c r="C19" s="495"/>
      <c r="D19" s="495"/>
      <c r="E19" s="495"/>
      <c r="F19" s="482"/>
      <c r="G19" s="482"/>
      <c r="H19" s="13" t="s">
        <v>45</v>
      </c>
      <c r="I19" s="18">
        <f>I17+I18</f>
        <v>27276989</v>
      </c>
      <c r="J19" s="18">
        <f>J17+J18</f>
        <v>11439562.959999999</v>
      </c>
      <c r="K19" s="9">
        <f t="shared" si="2"/>
        <v>0.41938510735184148</v>
      </c>
      <c r="L19" s="24">
        <f>L17+L18</f>
        <v>7368583.1400000006</v>
      </c>
      <c r="M19" s="181"/>
    </row>
    <row r="20" spans="1:13" ht="24" x14ac:dyDescent="0.25">
      <c r="A20" s="237">
        <v>4</v>
      </c>
      <c r="B20" s="238" t="s">
        <v>27</v>
      </c>
      <c r="C20" s="493" t="s">
        <v>377</v>
      </c>
      <c r="D20" s="493" t="s">
        <v>386</v>
      </c>
      <c r="E20" s="493" t="s">
        <v>210</v>
      </c>
      <c r="F20" s="483" t="s">
        <v>41</v>
      </c>
      <c r="G20" s="483" t="s">
        <v>34</v>
      </c>
      <c r="H20" s="239"/>
      <c r="I20" s="16"/>
      <c r="J20" s="16"/>
      <c r="K20" s="233"/>
      <c r="L20" s="234"/>
      <c r="M20" s="235"/>
    </row>
    <row r="21" spans="1:13" x14ac:dyDescent="0.25">
      <c r="A21" s="240"/>
      <c r="B21" s="203" t="s">
        <v>13</v>
      </c>
      <c r="C21" s="494"/>
      <c r="D21" s="494"/>
      <c r="E21" s="494"/>
      <c r="F21" s="484"/>
      <c r="G21" s="484"/>
      <c r="H21" s="241" t="s">
        <v>45</v>
      </c>
      <c r="I21" s="17">
        <v>19859900</v>
      </c>
      <c r="J21" s="17">
        <v>18750693</v>
      </c>
      <c r="K21" s="8">
        <f>J21/I21</f>
        <v>0.94414840960931323</v>
      </c>
      <c r="L21" s="6">
        <v>18701043</v>
      </c>
      <c r="M21" s="169"/>
    </row>
    <row r="22" spans="1:13" x14ac:dyDescent="0.25">
      <c r="A22" s="240"/>
      <c r="B22" s="203" t="s">
        <v>14</v>
      </c>
      <c r="C22" s="494"/>
      <c r="D22" s="494"/>
      <c r="E22" s="494"/>
      <c r="F22" s="484"/>
      <c r="G22" s="484"/>
      <c r="H22" s="241" t="s">
        <v>45</v>
      </c>
      <c r="I22" s="17">
        <v>13240100</v>
      </c>
      <c r="J22" s="17">
        <v>13152676.600000001</v>
      </c>
      <c r="K22" s="8">
        <f t="shared" ref="K22:K23" si="3">J22/I22</f>
        <v>0.99339707404022637</v>
      </c>
      <c r="L22" s="6">
        <v>8047076.3500000006</v>
      </c>
      <c r="M22" s="169"/>
    </row>
    <row r="23" spans="1:13" x14ac:dyDescent="0.25">
      <c r="A23" s="242"/>
      <c r="B23" s="11" t="s">
        <v>15</v>
      </c>
      <c r="C23" s="495"/>
      <c r="D23" s="495"/>
      <c r="E23" s="495"/>
      <c r="F23" s="485"/>
      <c r="G23" s="485"/>
      <c r="H23" s="162" t="s">
        <v>45</v>
      </c>
      <c r="I23" s="18">
        <f>I21+I22</f>
        <v>33100000</v>
      </c>
      <c r="J23" s="18">
        <f>J21+J22</f>
        <v>31903369.600000001</v>
      </c>
      <c r="K23" s="9">
        <f t="shared" si="3"/>
        <v>0.96384802416918436</v>
      </c>
      <c r="L23" s="24">
        <f>L21+L22</f>
        <v>26748119.350000001</v>
      </c>
      <c r="M23" s="181"/>
    </row>
    <row r="24" spans="1:13" ht="36.75" customHeight="1" x14ac:dyDescent="0.25">
      <c r="A24" s="240">
        <v>5</v>
      </c>
      <c r="B24" s="231" t="s">
        <v>28</v>
      </c>
      <c r="C24" s="516" t="s">
        <v>425</v>
      </c>
      <c r="D24" s="493" t="s">
        <v>387</v>
      </c>
      <c r="E24" s="493" t="s">
        <v>388</v>
      </c>
      <c r="F24" s="483" t="s">
        <v>42</v>
      </c>
      <c r="G24" s="483" t="s">
        <v>35</v>
      </c>
      <c r="H24" s="241"/>
      <c r="I24" s="17"/>
      <c r="J24" s="17"/>
      <c r="K24" s="243"/>
      <c r="L24" s="6"/>
      <c r="M24" s="169"/>
    </row>
    <row r="25" spans="1:13" x14ac:dyDescent="0.25">
      <c r="A25" s="240"/>
      <c r="B25" s="244" t="s">
        <v>13</v>
      </c>
      <c r="C25" s="517"/>
      <c r="D25" s="494"/>
      <c r="E25" s="494"/>
      <c r="F25" s="484"/>
      <c r="G25" s="484"/>
      <c r="H25" s="245" t="s">
        <v>45</v>
      </c>
      <c r="I25" s="17">
        <v>7179487</v>
      </c>
      <c r="J25" s="17">
        <v>1668628.7999999998</v>
      </c>
      <c r="K25" s="8">
        <f>J25/I25</f>
        <v>0.23241616009611826</v>
      </c>
      <c r="L25" s="6">
        <v>1650679.7999999998</v>
      </c>
      <c r="M25" s="169"/>
    </row>
    <row r="26" spans="1:13" x14ac:dyDescent="0.25">
      <c r="A26" s="240"/>
      <c r="B26" s="246" t="s">
        <v>14</v>
      </c>
      <c r="C26" s="517"/>
      <c r="D26" s="494"/>
      <c r="E26" s="494"/>
      <c r="F26" s="484"/>
      <c r="G26" s="484"/>
      <c r="H26" s="247" t="s">
        <v>45</v>
      </c>
      <c r="I26" s="17">
        <v>12820513</v>
      </c>
      <c r="J26" s="17">
        <v>2690762.7199999997</v>
      </c>
      <c r="K26" s="8">
        <f t="shared" ref="K26:K27" si="4">J26/I26</f>
        <v>0.20987948922168714</v>
      </c>
      <c r="L26" s="6">
        <v>2658711.44</v>
      </c>
      <c r="M26" s="169"/>
    </row>
    <row r="27" spans="1:13" x14ac:dyDescent="0.25">
      <c r="A27" s="248"/>
      <c r="B27" s="11" t="s">
        <v>15</v>
      </c>
      <c r="C27" s="518"/>
      <c r="D27" s="495"/>
      <c r="E27" s="495"/>
      <c r="F27" s="485"/>
      <c r="G27" s="485"/>
      <c r="H27" s="162" t="s">
        <v>45</v>
      </c>
      <c r="I27" s="18">
        <f>I25+I26</f>
        <v>20000000</v>
      </c>
      <c r="J27" s="18">
        <f>J25+J26</f>
        <v>4359391.5199999996</v>
      </c>
      <c r="K27" s="9">
        <f t="shared" si="4"/>
        <v>0.21796957599999997</v>
      </c>
      <c r="L27" s="24">
        <f>L25+L26</f>
        <v>4309391.24</v>
      </c>
      <c r="M27" s="169"/>
    </row>
    <row r="28" spans="1:13" ht="45" customHeight="1" x14ac:dyDescent="0.25">
      <c r="A28" s="82">
        <v>6</v>
      </c>
      <c r="B28" s="249" t="s">
        <v>29</v>
      </c>
      <c r="C28" s="147" t="s">
        <v>302</v>
      </c>
      <c r="D28" s="147" t="s">
        <v>389</v>
      </c>
      <c r="E28" s="147" t="s">
        <v>294</v>
      </c>
      <c r="F28" s="250" t="s">
        <v>43</v>
      </c>
      <c r="G28" s="251" t="s">
        <v>36</v>
      </c>
      <c r="H28" s="229" t="s">
        <v>45</v>
      </c>
      <c r="I28" s="15">
        <v>30000000</v>
      </c>
      <c r="J28" s="15">
        <v>4075000</v>
      </c>
      <c r="K28" s="23">
        <f>J28/I28</f>
        <v>0.13583333333333333</v>
      </c>
      <c r="L28" s="27">
        <v>4075000</v>
      </c>
      <c r="M28" s="181"/>
    </row>
    <row r="29" spans="1:13" ht="36" x14ac:dyDescent="0.25">
      <c r="A29" s="252">
        <v>7</v>
      </c>
      <c r="B29" s="253" t="s">
        <v>30</v>
      </c>
      <c r="C29" s="493" t="s">
        <v>427</v>
      </c>
      <c r="D29" s="493" t="s">
        <v>390</v>
      </c>
      <c r="E29" s="493" t="s">
        <v>391</v>
      </c>
      <c r="F29" s="491" t="s">
        <v>44</v>
      </c>
      <c r="G29" s="484" t="s">
        <v>37</v>
      </c>
      <c r="H29" s="239"/>
      <c r="I29" s="16"/>
      <c r="J29" s="16"/>
      <c r="K29" s="233"/>
      <c r="L29" s="16"/>
      <c r="M29" s="235"/>
    </row>
    <row r="30" spans="1:13" x14ac:dyDescent="0.25">
      <c r="A30" s="77"/>
      <c r="B30" s="254" t="s">
        <v>13</v>
      </c>
      <c r="C30" s="494"/>
      <c r="D30" s="494"/>
      <c r="E30" s="494"/>
      <c r="F30" s="491"/>
      <c r="G30" s="484"/>
      <c r="H30" s="241" t="s">
        <v>45</v>
      </c>
      <c r="I30" s="17">
        <v>33600000</v>
      </c>
      <c r="J30" s="17">
        <v>84000</v>
      </c>
      <c r="K30" s="8">
        <f>J30/I30</f>
        <v>2.5000000000000001E-3</v>
      </c>
      <c r="L30" s="17">
        <v>84000</v>
      </c>
      <c r="M30" s="169"/>
    </row>
    <row r="31" spans="1:13" x14ac:dyDescent="0.25">
      <c r="A31" s="77"/>
      <c r="B31" s="255" t="s">
        <v>14</v>
      </c>
      <c r="C31" s="494"/>
      <c r="D31" s="494"/>
      <c r="E31" s="494"/>
      <c r="F31" s="491"/>
      <c r="G31" s="484"/>
      <c r="H31" s="241" t="s">
        <v>45</v>
      </c>
      <c r="I31" s="17">
        <v>22400000</v>
      </c>
      <c r="J31" s="17">
        <v>5056000</v>
      </c>
      <c r="K31" s="8">
        <f t="shared" ref="K31:K32" si="5">J31/I31</f>
        <v>0.2257142857142857</v>
      </c>
      <c r="L31" s="17">
        <v>5056000</v>
      </c>
      <c r="M31" s="169"/>
    </row>
    <row r="32" spans="1:13" x14ac:dyDescent="0.25">
      <c r="A32" s="248"/>
      <c r="B32" s="81" t="s">
        <v>15</v>
      </c>
      <c r="C32" s="495"/>
      <c r="D32" s="495"/>
      <c r="E32" s="495"/>
      <c r="F32" s="492"/>
      <c r="G32" s="485"/>
      <c r="H32" s="256" t="s">
        <v>45</v>
      </c>
      <c r="I32" s="18">
        <f>I30+I31</f>
        <v>56000000</v>
      </c>
      <c r="J32" s="18">
        <f>J30+J31</f>
        <v>5140000</v>
      </c>
      <c r="K32" s="9">
        <f t="shared" si="5"/>
        <v>9.178571428571429E-2</v>
      </c>
      <c r="L32" s="18">
        <f>L30+L31</f>
        <v>5140000</v>
      </c>
      <c r="M32" s="181"/>
    </row>
    <row r="33" spans="1:13" s="5" customFormat="1" ht="24" customHeight="1" x14ac:dyDescent="0.25">
      <c r="A33" s="77">
        <v>8</v>
      </c>
      <c r="B33" s="170" t="s">
        <v>184</v>
      </c>
      <c r="C33" s="516" t="s">
        <v>428</v>
      </c>
      <c r="D33" s="493" t="s">
        <v>392</v>
      </c>
      <c r="E33" s="493" t="s">
        <v>393</v>
      </c>
      <c r="F33" s="490" t="s">
        <v>187</v>
      </c>
      <c r="G33" s="483" t="s">
        <v>188</v>
      </c>
      <c r="H33" s="257"/>
      <c r="I33" s="79"/>
      <c r="J33" s="79"/>
      <c r="K33" s="80"/>
      <c r="L33" s="79"/>
      <c r="M33" s="169"/>
    </row>
    <row r="34" spans="1:13" x14ac:dyDescent="0.25">
      <c r="A34" s="77"/>
      <c r="B34" s="170" t="s">
        <v>13</v>
      </c>
      <c r="C34" s="517"/>
      <c r="D34" s="494"/>
      <c r="E34" s="494"/>
      <c r="F34" s="491"/>
      <c r="G34" s="484"/>
      <c r="H34" s="241" t="s">
        <v>45</v>
      </c>
      <c r="I34" s="98">
        <v>29000000</v>
      </c>
      <c r="J34" s="17">
        <v>25041763.680000003</v>
      </c>
      <c r="K34" s="8">
        <f>J34/I34</f>
        <v>0.86350909241379326</v>
      </c>
      <c r="L34" s="17">
        <v>5176520.29</v>
      </c>
      <c r="M34" s="169"/>
    </row>
    <row r="35" spans="1:13" x14ac:dyDescent="0.25">
      <c r="A35" s="77"/>
      <c r="B35" s="170" t="s">
        <v>14</v>
      </c>
      <c r="C35" s="517"/>
      <c r="D35" s="494"/>
      <c r="E35" s="494"/>
      <c r="F35" s="491"/>
      <c r="G35" s="484"/>
      <c r="H35" s="241" t="s">
        <v>45</v>
      </c>
      <c r="I35" s="98">
        <v>21000000</v>
      </c>
      <c r="J35" s="17">
        <v>15669547</v>
      </c>
      <c r="K35" s="8">
        <f t="shared" ref="K35:K36" si="6">J35/I35</f>
        <v>0.74616890476190478</v>
      </c>
      <c r="L35" s="17">
        <v>3947000</v>
      </c>
      <c r="M35" s="169"/>
    </row>
    <row r="36" spans="1:13" x14ac:dyDescent="0.25">
      <c r="A36" s="82"/>
      <c r="B36" s="81" t="s">
        <v>185</v>
      </c>
      <c r="C36" s="518"/>
      <c r="D36" s="495"/>
      <c r="E36" s="495"/>
      <c r="F36" s="492"/>
      <c r="G36" s="485"/>
      <c r="H36" s="256" t="s">
        <v>45</v>
      </c>
      <c r="I36" s="258">
        <f>I34+I35</f>
        <v>50000000</v>
      </c>
      <c r="J36" s="258">
        <f>J34+J35</f>
        <v>40711310.680000007</v>
      </c>
      <c r="K36" s="9">
        <f t="shared" si="6"/>
        <v>0.81422621360000014</v>
      </c>
      <c r="L36" s="258">
        <f>L34+L35</f>
        <v>9123520.2899999991</v>
      </c>
      <c r="M36" s="181"/>
    </row>
    <row r="37" spans="1:13" ht="24" x14ac:dyDescent="0.25">
      <c r="A37" s="77">
        <v>9</v>
      </c>
      <c r="B37" s="170" t="s">
        <v>186</v>
      </c>
      <c r="C37" s="493" t="s">
        <v>426</v>
      </c>
      <c r="D37" s="493" t="s">
        <v>394</v>
      </c>
      <c r="E37" s="493" t="s">
        <v>104</v>
      </c>
      <c r="F37" s="484" t="s">
        <v>189</v>
      </c>
      <c r="G37" s="484" t="s">
        <v>190</v>
      </c>
      <c r="H37" s="257"/>
      <c r="I37" s="98"/>
      <c r="J37" s="17"/>
      <c r="K37" s="80"/>
      <c r="L37" s="17"/>
      <c r="M37" s="169"/>
    </row>
    <row r="38" spans="1:13" x14ac:dyDescent="0.25">
      <c r="A38" s="259"/>
      <c r="B38" s="170" t="s">
        <v>13</v>
      </c>
      <c r="C38" s="494"/>
      <c r="D38" s="494"/>
      <c r="E38" s="494"/>
      <c r="F38" s="484"/>
      <c r="G38" s="484"/>
      <c r="H38" s="241" t="s">
        <v>45</v>
      </c>
      <c r="I38" s="98">
        <v>28300000</v>
      </c>
      <c r="J38" s="17">
        <v>28299332.280000001</v>
      </c>
      <c r="K38" s="8">
        <f>J38/I38</f>
        <v>0.99997640565371027</v>
      </c>
      <c r="L38" s="17">
        <v>7959332.2800000003</v>
      </c>
      <c r="M38" s="169"/>
    </row>
    <row r="39" spans="1:13" x14ac:dyDescent="0.25">
      <c r="A39" s="259"/>
      <c r="B39" s="170" t="s">
        <v>14</v>
      </c>
      <c r="C39" s="494"/>
      <c r="D39" s="494"/>
      <c r="E39" s="494"/>
      <c r="F39" s="484"/>
      <c r="G39" s="484"/>
      <c r="H39" s="241" t="s">
        <v>45</v>
      </c>
      <c r="I39" s="98">
        <v>28300000</v>
      </c>
      <c r="J39" s="17">
        <v>28300000</v>
      </c>
      <c r="K39" s="8">
        <f t="shared" ref="K39:K40" si="7">J39/I39</f>
        <v>1</v>
      </c>
      <c r="L39" s="17">
        <v>530000</v>
      </c>
      <c r="M39" s="169"/>
    </row>
    <row r="40" spans="1:13" ht="15.75" thickBot="1" x14ac:dyDescent="0.3">
      <c r="A40" s="221"/>
      <c r="B40" s="260" t="s">
        <v>185</v>
      </c>
      <c r="C40" s="523"/>
      <c r="D40" s="523"/>
      <c r="E40" s="523"/>
      <c r="F40" s="489"/>
      <c r="G40" s="489"/>
      <c r="H40" s="261" t="s">
        <v>45</v>
      </c>
      <c r="I40" s="262">
        <f>I38+I39</f>
        <v>56600000</v>
      </c>
      <c r="J40" s="262">
        <f>J38+J39</f>
        <v>56599332.280000001</v>
      </c>
      <c r="K40" s="21">
        <f t="shared" si="7"/>
        <v>0.99998820282685519</v>
      </c>
      <c r="L40" s="262">
        <f>L38+L39</f>
        <v>8489332.2800000012</v>
      </c>
      <c r="M40" s="185"/>
    </row>
    <row r="41" spans="1:13" x14ac:dyDescent="0.25">
      <c r="A41" s="486" t="s">
        <v>52</v>
      </c>
      <c r="B41" s="487"/>
      <c r="C41" s="487"/>
      <c r="D41" s="487"/>
      <c r="E41" s="487"/>
      <c r="F41" s="487"/>
      <c r="G41" s="487"/>
      <c r="H41" s="487"/>
      <c r="I41" s="487"/>
      <c r="J41" s="487"/>
      <c r="K41" s="487"/>
      <c r="L41" s="487"/>
      <c r="M41" s="488"/>
    </row>
    <row r="42" spans="1:13" ht="30" customHeight="1" x14ac:dyDescent="0.25">
      <c r="A42" s="171">
        <v>1</v>
      </c>
      <c r="B42" s="205" t="s">
        <v>46</v>
      </c>
      <c r="C42" s="493" t="s">
        <v>302</v>
      </c>
      <c r="D42" s="493" t="s">
        <v>395</v>
      </c>
      <c r="E42" s="524" t="s">
        <v>329</v>
      </c>
      <c r="F42" s="475" t="s">
        <v>53</v>
      </c>
      <c r="G42" s="478" t="s">
        <v>54</v>
      </c>
      <c r="H42" s="243"/>
      <c r="I42" s="243"/>
      <c r="J42" s="243"/>
      <c r="K42" s="243"/>
      <c r="L42" s="204"/>
      <c r="M42" s="169"/>
    </row>
    <row r="43" spans="1:13" x14ac:dyDescent="0.25">
      <c r="A43" s="208"/>
      <c r="B43" s="209" t="s">
        <v>47</v>
      </c>
      <c r="C43" s="494"/>
      <c r="D43" s="494"/>
      <c r="E43" s="525"/>
      <c r="F43" s="475"/>
      <c r="G43" s="478"/>
      <c r="H43" s="263" t="s">
        <v>55</v>
      </c>
      <c r="I43" s="264">
        <v>1111720</v>
      </c>
      <c r="J43" s="17">
        <v>1107595.23</v>
      </c>
      <c r="K43" s="8">
        <f>J43/I43</f>
        <v>0.99628974022235817</v>
      </c>
      <c r="L43" s="6">
        <v>209605.63</v>
      </c>
      <c r="M43" s="169"/>
    </row>
    <row r="44" spans="1:13" x14ac:dyDescent="0.25">
      <c r="A44" s="208"/>
      <c r="B44" s="209" t="s">
        <v>13</v>
      </c>
      <c r="C44" s="494"/>
      <c r="D44" s="494"/>
      <c r="E44" s="525"/>
      <c r="F44" s="475"/>
      <c r="G44" s="478"/>
      <c r="H44" s="263" t="s">
        <v>55</v>
      </c>
      <c r="I44" s="264">
        <v>252411</v>
      </c>
      <c r="J44" s="17">
        <v>225880.69999999998</v>
      </c>
      <c r="K44" s="8">
        <f t="shared" ref="K44" si="8">J44/I44</f>
        <v>0.89489245714330989</v>
      </c>
      <c r="L44" s="6">
        <v>213469.8</v>
      </c>
      <c r="M44" s="169"/>
    </row>
    <row r="45" spans="1:13" x14ac:dyDescent="0.25">
      <c r="A45" s="208"/>
      <c r="B45" s="209" t="s">
        <v>14</v>
      </c>
      <c r="C45" s="494"/>
      <c r="D45" s="494"/>
      <c r="E45" s="525"/>
      <c r="F45" s="475"/>
      <c r="G45" s="478"/>
      <c r="H45" s="263" t="s">
        <v>55</v>
      </c>
      <c r="I45" s="264">
        <v>342254</v>
      </c>
      <c r="J45" s="17">
        <v>337749.37</v>
      </c>
      <c r="K45" s="8">
        <f>J45/I45</f>
        <v>0.98683834228380085</v>
      </c>
      <c r="L45" s="6">
        <v>136497.82</v>
      </c>
      <c r="M45" s="169"/>
    </row>
    <row r="46" spans="1:13" x14ac:dyDescent="0.25">
      <c r="A46" s="178"/>
      <c r="B46" s="212" t="s">
        <v>48</v>
      </c>
      <c r="C46" s="495"/>
      <c r="D46" s="495"/>
      <c r="E46" s="526"/>
      <c r="F46" s="476"/>
      <c r="G46" s="479"/>
      <c r="H46" s="265" t="s">
        <v>55</v>
      </c>
      <c r="I46" s="266">
        <f>I43+I44+I45</f>
        <v>1706385</v>
      </c>
      <c r="J46" s="266">
        <f>J43+J44+J45</f>
        <v>1671225.2999999998</v>
      </c>
      <c r="K46" s="9">
        <f>J46/I46</f>
        <v>0.97939521268646867</v>
      </c>
      <c r="L46" s="24">
        <f>L43+L44+L45</f>
        <v>559573.25</v>
      </c>
      <c r="M46" s="181"/>
    </row>
    <row r="47" spans="1:13" ht="30" customHeight="1" x14ac:dyDescent="0.25">
      <c r="A47" s="267">
        <v>2</v>
      </c>
      <c r="B47" s="268" t="s">
        <v>49</v>
      </c>
      <c r="C47" s="493" t="s">
        <v>302</v>
      </c>
      <c r="D47" s="493" t="s">
        <v>395</v>
      </c>
      <c r="E47" s="493" t="s">
        <v>329</v>
      </c>
      <c r="F47" s="474" t="s">
        <v>53</v>
      </c>
      <c r="G47" s="477" t="s">
        <v>54</v>
      </c>
      <c r="H47" s="269"/>
      <c r="I47" s="270"/>
      <c r="J47" s="16"/>
      <c r="K47" s="233"/>
      <c r="L47" s="234"/>
      <c r="M47" s="235"/>
    </row>
    <row r="48" spans="1:13" x14ac:dyDescent="0.25">
      <c r="A48" s="208"/>
      <c r="B48" s="209" t="s">
        <v>47</v>
      </c>
      <c r="C48" s="494"/>
      <c r="D48" s="494"/>
      <c r="E48" s="494"/>
      <c r="F48" s="475"/>
      <c r="G48" s="478"/>
      <c r="H48" s="263" t="s">
        <v>55</v>
      </c>
      <c r="I48" s="264">
        <v>773800</v>
      </c>
      <c r="J48" s="17">
        <v>773800</v>
      </c>
      <c r="K48" s="8">
        <f>J48/I48</f>
        <v>1</v>
      </c>
      <c r="L48" s="6">
        <v>3070.25</v>
      </c>
      <c r="M48" s="169"/>
    </row>
    <row r="49" spans="1:250" x14ac:dyDescent="0.25">
      <c r="A49" s="217"/>
      <c r="B49" s="218" t="s">
        <v>13</v>
      </c>
      <c r="C49" s="494"/>
      <c r="D49" s="494"/>
      <c r="E49" s="494"/>
      <c r="F49" s="475"/>
      <c r="G49" s="478"/>
      <c r="H49" s="271" t="s">
        <v>55</v>
      </c>
      <c r="I49" s="272">
        <v>107464</v>
      </c>
      <c r="J49" s="17">
        <v>107464</v>
      </c>
      <c r="K49" s="8">
        <f t="shared" ref="K49" si="9">J49/I49</f>
        <v>1</v>
      </c>
      <c r="L49" s="6">
        <v>68158.7</v>
      </c>
      <c r="M49" s="169"/>
    </row>
    <row r="50" spans="1:250" x14ac:dyDescent="0.25">
      <c r="A50" s="259"/>
      <c r="B50" s="203" t="s">
        <v>14</v>
      </c>
      <c r="C50" s="494"/>
      <c r="D50" s="494"/>
      <c r="E50" s="494"/>
      <c r="F50" s="475"/>
      <c r="G50" s="478"/>
      <c r="H50" s="273" t="s">
        <v>55</v>
      </c>
      <c r="I50" s="126">
        <v>787621</v>
      </c>
      <c r="J50" s="17">
        <v>787621</v>
      </c>
      <c r="K50" s="8">
        <f>J50/I50</f>
        <v>1</v>
      </c>
      <c r="L50" s="6">
        <v>474698.29000000004</v>
      </c>
      <c r="M50" s="169"/>
    </row>
    <row r="51" spans="1:250" x14ac:dyDescent="0.25">
      <c r="A51" s="82"/>
      <c r="B51" s="11" t="s">
        <v>50</v>
      </c>
      <c r="C51" s="495"/>
      <c r="D51" s="495"/>
      <c r="E51" s="495"/>
      <c r="F51" s="476"/>
      <c r="G51" s="479"/>
      <c r="H51" s="274" t="s">
        <v>55</v>
      </c>
      <c r="I51" s="275">
        <f>I48+I49+I50</f>
        <v>1668885</v>
      </c>
      <c r="J51" s="275">
        <f>J48+J49+J50</f>
        <v>1668885</v>
      </c>
      <c r="K51" s="9">
        <f>J51/I51</f>
        <v>1</v>
      </c>
      <c r="L51" s="24">
        <f>L48+L49+L50</f>
        <v>545927.24</v>
      </c>
      <c r="M51" s="181"/>
    </row>
    <row r="52" spans="1:250" ht="30" customHeight="1" thickBot="1" x14ac:dyDescent="0.3">
      <c r="A52" s="276"/>
      <c r="B52" s="277" t="s">
        <v>51</v>
      </c>
      <c r="C52" s="278"/>
      <c r="D52" s="278"/>
      <c r="E52" s="279"/>
      <c r="F52" s="279"/>
      <c r="G52" s="279"/>
      <c r="H52" s="280" t="s">
        <v>55</v>
      </c>
      <c r="I52" s="281">
        <f>I46+I51</f>
        <v>3375270</v>
      </c>
      <c r="J52" s="281">
        <f>J46+J51</f>
        <v>3340110.3</v>
      </c>
      <c r="K52" s="22">
        <f>J52/I52</f>
        <v>0.98958314445955431</v>
      </c>
      <c r="L52" s="28">
        <f>L46+L51</f>
        <v>1105500.49</v>
      </c>
      <c r="M52" s="282"/>
    </row>
    <row r="53" spans="1:250" x14ac:dyDescent="0.25">
      <c r="A53" s="283"/>
      <c r="B53" s="283"/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</row>
    <row r="54" spans="1:250" s="52" customFormat="1" x14ac:dyDescent="0.25">
      <c r="A54" s="284"/>
      <c r="B54" s="285" t="s">
        <v>158</v>
      </c>
      <c r="C54" s="286"/>
      <c r="D54" s="286"/>
      <c r="E54" s="286"/>
      <c r="F54" s="286"/>
      <c r="G54" s="286"/>
      <c r="H54" s="286"/>
      <c r="I54" s="286"/>
      <c r="J54" s="286"/>
      <c r="K54" s="286"/>
      <c r="L54" s="286"/>
      <c r="M54" s="286"/>
      <c r="N54" s="45"/>
      <c r="O54" s="45"/>
      <c r="P54" s="45"/>
      <c r="Q54" s="45"/>
      <c r="R54" s="45"/>
      <c r="S54" s="45"/>
      <c r="T54" s="45"/>
      <c r="U54" s="45"/>
      <c r="V54" s="41"/>
      <c r="W54" s="46"/>
      <c r="X54" s="47"/>
      <c r="Y54" s="48"/>
      <c r="Z54" s="49"/>
      <c r="AA54" s="50"/>
      <c r="AB54" s="50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</row>
    <row r="55" spans="1:250" s="74" customFormat="1" ht="16.149999999999999" customHeight="1" x14ac:dyDescent="0.25">
      <c r="A55" s="287" t="s">
        <v>110</v>
      </c>
      <c r="B55" s="288" t="s">
        <v>160</v>
      </c>
      <c r="C55" s="289"/>
      <c r="D55" s="290"/>
      <c r="E55" s="290"/>
      <c r="F55" s="291"/>
      <c r="G55" s="290"/>
      <c r="H55" s="290"/>
      <c r="I55" s="290"/>
      <c r="J55" s="290"/>
      <c r="K55" s="290"/>
      <c r="L55" s="290"/>
      <c r="M55" s="290"/>
      <c r="N55" s="54"/>
      <c r="O55" s="54"/>
      <c r="P55" s="73"/>
      <c r="Q55" s="54"/>
      <c r="R55" s="73"/>
      <c r="S55" s="54"/>
      <c r="T55" s="54"/>
      <c r="U55" s="54"/>
      <c r="V55" s="54"/>
      <c r="W55" s="46"/>
      <c r="X55" s="47"/>
      <c r="Y55"/>
      <c r="Z55" s="55"/>
      <c r="AA55" s="55"/>
      <c r="AB55" s="55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  <c r="CE55" s="52"/>
      <c r="CF55" s="52"/>
      <c r="CG55" s="52"/>
      <c r="CH55" s="52"/>
      <c r="CI55" s="52"/>
      <c r="CJ55" s="52"/>
      <c r="CK55" s="52"/>
      <c r="CL55" s="52"/>
      <c r="CM55" s="52"/>
      <c r="CN55" s="52"/>
      <c r="CO55" s="52"/>
      <c r="CP55" s="52"/>
      <c r="CQ55" s="52"/>
      <c r="CR55" s="52"/>
      <c r="CS55" s="52"/>
      <c r="CT55" s="52"/>
      <c r="CU55" s="52"/>
      <c r="CV55" s="52"/>
      <c r="CW55" s="52"/>
      <c r="CX55" s="52"/>
      <c r="CY55" s="52"/>
      <c r="CZ55" s="52"/>
      <c r="DA55" s="52"/>
      <c r="DB55" s="52"/>
      <c r="DC55" s="52"/>
      <c r="DD55" s="52"/>
      <c r="DE55" s="52"/>
      <c r="DF55" s="52"/>
      <c r="DG55" s="52"/>
      <c r="DH55" s="52"/>
      <c r="DI55" s="52"/>
      <c r="DJ55" s="52"/>
      <c r="DK55" s="52"/>
      <c r="DL55" s="52"/>
      <c r="DM55" s="52"/>
      <c r="DN55" s="52"/>
      <c r="DO55" s="52"/>
      <c r="DP55" s="52"/>
      <c r="DQ55" s="52"/>
      <c r="DR55" s="52"/>
      <c r="DS55" s="52"/>
      <c r="DT55" s="52"/>
      <c r="DU55" s="52"/>
      <c r="DV55" s="52"/>
      <c r="DW55" s="52"/>
      <c r="DX55" s="52"/>
      <c r="DY55" s="52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J55" s="52"/>
      <c r="EK55" s="52"/>
      <c r="EL55" s="52"/>
      <c r="EM55" s="52"/>
      <c r="EN55" s="52"/>
      <c r="EO55" s="52"/>
      <c r="EP55" s="52"/>
      <c r="EQ55" s="52"/>
      <c r="ER55" s="52"/>
      <c r="ES55" s="52"/>
      <c r="ET55" s="52"/>
      <c r="EU55" s="52"/>
      <c r="EV55" s="52"/>
      <c r="EW55" s="52"/>
      <c r="EX55" s="52"/>
      <c r="EY55" s="52"/>
      <c r="EZ55" s="52"/>
      <c r="FA55" s="52"/>
      <c r="FB55" s="52"/>
      <c r="FC55" s="52"/>
      <c r="FD55" s="52"/>
      <c r="FE55" s="52"/>
      <c r="FF55" s="52"/>
      <c r="FG55" s="52"/>
      <c r="FH55" s="52"/>
      <c r="FI55" s="52"/>
      <c r="FJ55" s="52"/>
      <c r="FK55" s="52"/>
      <c r="FL55" s="52"/>
      <c r="FM55" s="52"/>
      <c r="FN55" s="52"/>
      <c r="FO55" s="52"/>
      <c r="FP55" s="52"/>
      <c r="FQ55" s="52"/>
      <c r="FR55" s="52"/>
      <c r="FS55" s="52"/>
      <c r="FT55" s="52"/>
      <c r="FU55" s="52"/>
      <c r="FV55" s="52"/>
      <c r="FW55" s="52"/>
      <c r="FX55" s="52"/>
      <c r="FY55" s="52"/>
      <c r="FZ55" s="52"/>
      <c r="GA55" s="52"/>
      <c r="GB55" s="52"/>
      <c r="GC55" s="52"/>
      <c r="GD55" s="52"/>
      <c r="GE55" s="52"/>
      <c r="GF55" s="52"/>
      <c r="GG55" s="52"/>
      <c r="GH55" s="52"/>
      <c r="GI55" s="52"/>
      <c r="GJ55" s="52"/>
      <c r="GK55" s="52"/>
      <c r="GL55" s="52"/>
      <c r="GM55" s="52"/>
      <c r="GN55" s="52"/>
      <c r="GO55" s="52"/>
      <c r="GP55" s="52"/>
      <c r="GQ55" s="52"/>
      <c r="GR55" s="52"/>
      <c r="GS55" s="52"/>
      <c r="GT55" s="52"/>
      <c r="GU55" s="52"/>
      <c r="GV55" s="52"/>
      <c r="GW55" s="52"/>
      <c r="GX55" s="52"/>
      <c r="GY55" s="52"/>
      <c r="GZ55" s="52"/>
      <c r="HA55" s="52"/>
      <c r="HB55" s="52"/>
      <c r="HC55" s="52"/>
      <c r="HD55" s="52"/>
      <c r="HE55" s="52"/>
      <c r="HF55" s="52"/>
      <c r="HG55" s="52"/>
      <c r="HH55" s="52"/>
      <c r="HI55" s="52"/>
      <c r="HJ55" s="52"/>
      <c r="HK55" s="52"/>
      <c r="HL55" s="52"/>
      <c r="HM55" s="52"/>
      <c r="HN55" s="52"/>
      <c r="HO55" s="52"/>
      <c r="HP55" s="52"/>
      <c r="HQ55" s="52"/>
      <c r="HR55" s="52"/>
      <c r="HS55" s="52"/>
      <c r="HT55" s="52"/>
      <c r="HU55" s="52"/>
      <c r="HV55" s="52"/>
      <c r="HW55" s="52"/>
      <c r="HX55" s="52"/>
      <c r="HY55" s="52"/>
      <c r="HZ55" s="52"/>
      <c r="IA55" s="52"/>
      <c r="IB55" s="52"/>
      <c r="IC55" s="52"/>
      <c r="ID55" s="52"/>
      <c r="IE55" s="52"/>
      <c r="IF55" s="52"/>
      <c r="IG55" s="52"/>
      <c r="IH55" s="52"/>
      <c r="II55" s="52"/>
      <c r="IJ55" s="52"/>
      <c r="IK55" s="52"/>
      <c r="IL55" s="52"/>
      <c r="IM55" s="52"/>
      <c r="IN55" s="52"/>
      <c r="IO55" s="52"/>
      <c r="IP55" s="52"/>
    </row>
    <row r="56" spans="1:250" x14ac:dyDescent="0.25">
      <c r="A56" s="283"/>
      <c r="B56" s="283"/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</row>
    <row r="57" spans="1:250" x14ac:dyDescent="0.25">
      <c r="A57" s="283"/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</row>
    <row r="58" spans="1:250" x14ac:dyDescent="0.25">
      <c r="A58" s="283"/>
      <c r="B58" s="283"/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283"/>
    </row>
    <row r="59" spans="1:250" x14ac:dyDescent="0.25">
      <c r="A59" s="283"/>
      <c r="B59" s="283"/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</row>
    <row r="60" spans="1:250" x14ac:dyDescent="0.25">
      <c r="A60" s="283"/>
      <c r="B60" s="283"/>
      <c r="C60" s="283"/>
      <c r="D60" s="283"/>
      <c r="E60" s="283"/>
      <c r="F60" s="283"/>
      <c r="G60" s="283"/>
      <c r="H60" s="283"/>
      <c r="I60" s="283"/>
      <c r="J60" s="283"/>
      <c r="K60" s="283"/>
      <c r="L60" s="283"/>
      <c r="M60" s="283"/>
    </row>
    <row r="61" spans="1:250" x14ac:dyDescent="0.25">
      <c r="A61" s="283"/>
      <c r="B61" s="283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</row>
    <row r="62" spans="1:250" x14ac:dyDescent="0.25">
      <c r="A62" s="283"/>
      <c r="B62" s="283"/>
      <c r="C62" s="283"/>
      <c r="D62" s="283"/>
      <c r="E62" s="283"/>
      <c r="F62" s="283"/>
      <c r="G62" s="283"/>
      <c r="H62" s="283"/>
      <c r="I62" s="283"/>
      <c r="J62" s="283"/>
      <c r="K62" s="283"/>
      <c r="L62" s="283"/>
      <c r="M62" s="283"/>
    </row>
    <row r="63" spans="1:250" x14ac:dyDescent="0.25">
      <c r="A63" s="283"/>
      <c r="B63" s="283"/>
      <c r="C63" s="283"/>
      <c r="D63" s="283"/>
      <c r="E63" s="283"/>
      <c r="F63" s="283"/>
      <c r="G63" s="283"/>
      <c r="H63" s="283"/>
      <c r="I63" s="283"/>
      <c r="J63" s="283"/>
      <c r="K63" s="283"/>
      <c r="L63" s="283"/>
      <c r="M63" s="283"/>
    </row>
    <row r="64" spans="1:250" x14ac:dyDescent="0.25">
      <c r="A64" s="283"/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3"/>
    </row>
    <row r="65" spans="1:13" x14ac:dyDescent="0.25">
      <c r="A65" s="283"/>
      <c r="B65" s="283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</row>
  </sheetData>
  <mergeCells count="61">
    <mergeCell ref="C47:C51"/>
    <mergeCell ref="D47:D51"/>
    <mergeCell ref="E47:E51"/>
    <mergeCell ref="C37:C40"/>
    <mergeCell ref="D37:D40"/>
    <mergeCell ref="E37:E40"/>
    <mergeCell ref="C42:C46"/>
    <mergeCell ref="D42:D46"/>
    <mergeCell ref="E42:E46"/>
    <mergeCell ref="C29:C32"/>
    <mergeCell ref="D29:D32"/>
    <mergeCell ref="E29:E32"/>
    <mergeCell ref="C33:C36"/>
    <mergeCell ref="D33:D36"/>
    <mergeCell ref="E33:E36"/>
    <mergeCell ref="D20:D23"/>
    <mergeCell ref="E20:E23"/>
    <mergeCell ref="C24:C27"/>
    <mergeCell ref="D24:D27"/>
    <mergeCell ref="E24:E27"/>
    <mergeCell ref="A1:M1"/>
    <mergeCell ref="M2:M3"/>
    <mergeCell ref="I2:K2"/>
    <mergeCell ref="C5:C8"/>
    <mergeCell ref="D5:D8"/>
    <mergeCell ref="E5:E8"/>
    <mergeCell ref="A4:M4"/>
    <mergeCell ref="L2:L3"/>
    <mergeCell ref="A2:A3"/>
    <mergeCell ref="F29:F32"/>
    <mergeCell ref="G29:G32"/>
    <mergeCell ref="B2:B3"/>
    <mergeCell ref="D2:G2"/>
    <mergeCell ref="A13:M13"/>
    <mergeCell ref="F5:F8"/>
    <mergeCell ref="G5:G8"/>
    <mergeCell ref="F9:F12"/>
    <mergeCell ref="G9:G12"/>
    <mergeCell ref="H2:H3"/>
    <mergeCell ref="C9:C12"/>
    <mergeCell ref="D9:D12"/>
    <mergeCell ref="E9:E12"/>
    <mergeCell ref="D16:D19"/>
    <mergeCell ref="E16:E19"/>
    <mergeCell ref="C20:C23"/>
    <mergeCell ref="F47:F51"/>
    <mergeCell ref="G47:G51"/>
    <mergeCell ref="F42:F46"/>
    <mergeCell ref="G42:G46"/>
    <mergeCell ref="F16:F19"/>
    <mergeCell ref="F20:F23"/>
    <mergeCell ref="G16:G19"/>
    <mergeCell ref="G20:G23"/>
    <mergeCell ref="F24:F27"/>
    <mergeCell ref="G24:G27"/>
    <mergeCell ref="A41:M41"/>
    <mergeCell ref="F37:F40"/>
    <mergeCell ref="G37:G40"/>
    <mergeCell ref="F33:F36"/>
    <mergeCell ref="G33:G36"/>
    <mergeCell ref="C16:C19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G17" sqref="F17:G17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2" customFormat="1" ht="15.75" customHeight="1" thickBot="1" x14ac:dyDescent="0.25">
      <c r="A1" s="511" t="s">
        <v>273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3"/>
    </row>
    <row r="2" spans="1:13" s="2" customFormat="1" ht="15.75" customHeight="1" thickBot="1" x14ac:dyDescent="0.25">
      <c r="A2" s="521" t="s">
        <v>11</v>
      </c>
      <c r="B2" s="496" t="s">
        <v>0</v>
      </c>
      <c r="C2" s="196"/>
      <c r="D2" s="498" t="s">
        <v>1</v>
      </c>
      <c r="E2" s="499"/>
      <c r="F2" s="499"/>
      <c r="G2" s="500"/>
      <c r="H2" s="496" t="s">
        <v>2</v>
      </c>
      <c r="I2" s="498" t="s">
        <v>3</v>
      </c>
      <c r="J2" s="499"/>
      <c r="K2" s="500"/>
      <c r="L2" s="519" t="s">
        <v>58</v>
      </c>
      <c r="M2" s="514" t="s">
        <v>10</v>
      </c>
    </row>
    <row r="3" spans="1:13" s="2" customFormat="1" ht="45" customHeight="1" thickBot="1" x14ac:dyDescent="0.25">
      <c r="A3" s="522"/>
      <c r="B3" s="497"/>
      <c r="C3" s="197" t="s">
        <v>4</v>
      </c>
      <c r="D3" s="198" t="s">
        <v>5</v>
      </c>
      <c r="E3" s="199" t="s">
        <v>9</v>
      </c>
      <c r="F3" s="197" t="s">
        <v>6</v>
      </c>
      <c r="G3" s="200" t="s">
        <v>7</v>
      </c>
      <c r="H3" s="497"/>
      <c r="I3" s="197" t="s">
        <v>8</v>
      </c>
      <c r="J3" s="201" t="s">
        <v>56</v>
      </c>
      <c r="K3" s="202" t="s">
        <v>57</v>
      </c>
      <c r="L3" s="520"/>
      <c r="M3" s="515"/>
    </row>
    <row r="4" spans="1:13" x14ac:dyDescent="0.25">
      <c r="A4" s="486" t="s">
        <v>275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8"/>
    </row>
    <row r="5" spans="1:13" ht="45" customHeight="1" thickBot="1" x14ac:dyDescent="0.3">
      <c r="A5" s="432">
        <v>1</v>
      </c>
      <c r="B5" s="433" t="s">
        <v>274</v>
      </c>
      <c r="C5" s="429" t="s">
        <v>400</v>
      </c>
      <c r="D5" s="434" t="s">
        <v>375</v>
      </c>
      <c r="E5" s="435" t="s">
        <v>374</v>
      </c>
      <c r="F5" s="311" t="s">
        <v>276</v>
      </c>
      <c r="G5" s="311" t="s">
        <v>277</v>
      </c>
      <c r="H5" s="436" t="s">
        <v>278</v>
      </c>
      <c r="I5" s="308">
        <v>12633000000</v>
      </c>
      <c r="J5" s="110">
        <v>12614343516</v>
      </c>
      <c r="K5" s="68">
        <f t="shared" ref="K5" si="0">J5/I5</f>
        <v>0.99852319449061977</v>
      </c>
      <c r="L5" s="111">
        <v>345003580</v>
      </c>
      <c r="M5" s="437" t="s">
        <v>424</v>
      </c>
    </row>
    <row r="6" spans="1:13" s="5" customFormat="1" x14ac:dyDescent="0.25">
      <c r="A6" s="32"/>
      <c r="B6" s="78"/>
      <c r="F6" s="42"/>
      <c r="G6" s="42"/>
      <c r="H6" s="29"/>
      <c r="I6" s="43"/>
      <c r="J6" s="31"/>
      <c r="K6" s="30"/>
      <c r="L6" s="31"/>
    </row>
    <row r="7" spans="1:13" s="5" customFormat="1" ht="30" customHeight="1" x14ac:dyDescent="0.25">
      <c r="A7" s="32"/>
      <c r="B7" s="78"/>
      <c r="F7" s="42"/>
      <c r="G7" s="42"/>
      <c r="H7" s="29"/>
      <c r="I7" s="43"/>
      <c r="J7" s="31"/>
      <c r="K7" s="30"/>
      <c r="L7" s="40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D21" sqref="D21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2" customFormat="1" ht="15.75" customHeight="1" thickBot="1" x14ac:dyDescent="0.25">
      <c r="A1" s="511" t="s">
        <v>280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3"/>
    </row>
    <row r="2" spans="1:63" s="2" customFormat="1" ht="15.75" customHeight="1" thickBot="1" x14ac:dyDescent="0.25">
      <c r="A2" s="521" t="s">
        <v>11</v>
      </c>
      <c r="B2" s="496" t="s">
        <v>0</v>
      </c>
      <c r="C2" s="196"/>
      <c r="D2" s="498" t="s">
        <v>1</v>
      </c>
      <c r="E2" s="499"/>
      <c r="F2" s="499"/>
      <c r="G2" s="500"/>
      <c r="H2" s="496" t="s">
        <v>2</v>
      </c>
      <c r="I2" s="498" t="s">
        <v>3</v>
      </c>
      <c r="J2" s="499"/>
      <c r="K2" s="500"/>
      <c r="L2" s="519" t="s">
        <v>58</v>
      </c>
      <c r="M2" s="514" t="s">
        <v>10</v>
      </c>
    </row>
    <row r="3" spans="1:63" s="2" customFormat="1" ht="45" customHeight="1" thickBot="1" x14ac:dyDescent="0.25">
      <c r="A3" s="522"/>
      <c r="B3" s="497"/>
      <c r="C3" s="197" t="s">
        <v>4</v>
      </c>
      <c r="D3" s="198" t="s">
        <v>5</v>
      </c>
      <c r="E3" s="199" t="s">
        <v>9</v>
      </c>
      <c r="F3" s="197" t="s">
        <v>6</v>
      </c>
      <c r="G3" s="200" t="s">
        <v>7</v>
      </c>
      <c r="H3" s="497"/>
      <c r="I3" s="197" t="s">
        <v>8</v>
      </c>
      <c r="J3" s="201" t="s">
        <v>56</v>
      </c>
      <c r="K3" s="202" t="s">
        <v>57</v>
      </c>
      <c r="L3" s="520"/>
      <c r="M3" s="515"/>
    </row>
    <row r="4" spans="1:63" x14ac:dyDescent="0.25">
      <c r="A4" s="486" t="s">
        <v>281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8"/>
    </row>
    <row r="5" spans="1:63" ht="30" customHeight="1" x14ac:dyDescent="0.25">
      <c r="A5" s="374">
        <v>1</v>
      </c>
      <c r="B5" s="438" t="s">
        <v>282</v>
      </c>
      <c r="C5" s="493" t="s">
        <v>376</v>
      </c>
      <c r="D5" s="493" t="s">
        <v>312</v>
      </c>
      <c r="E5" s="493" t="s">
        <v>312</v>
      </c>
      <c r="F5" s="493" t="s">
        <v>312</v>
      </c>
      <c r="G5" s="490" t="s">
        <v>284</v>
      </c>
      <c r="H5" s="360"/>
      <c r="I5" s="361"/>
      <c r="J5" s="99"/>
      <c r="K5" s="95"/>
      <c r="L5" s="94"/>
      <c r="M5" s="235"/>
    </row>
    <row r="6" spans="1:63" ht="15" customHeight="1" x14ac:dyDescent="0.25">
      <c r="A6" s="439"/>
      <c r="B6" s="440" t="s">
        <v>13</v>
      </c>
      <c r="C6" s="494"/>
      <c r="D6" s="494"/>
      <c r="E6" s="494"/>
      <c r="F6" s="494"/>
      <c r="G6" s="491"/>
      <c r="H6" s="173" t="s">
        <v>45</v>
      </c>
      <c r="I6" s="340">
        <v>153750000</v>
      </c>
      <c r="J6" s="34">
        <v>76445115</v>
      </c>
      <c r="K6" s="35">
        <f t="shared" ref="K6:K9" si="0">J6/I6</f>
        <v>0.49720399999999998</v>
      </c>
      <c r="L6" s="34">
        <v>76445115</v>
      </c>
      <c r="M6" s="169"/>
    </row>
    <row r="7" spans="1:63" ht="15" customHeight="1" x14ac:dyDescent="0.25">
      <c r="A7" s="439"/>
      <c r="B7" s="441" t="s">
        <v>14</v>
      </c>
      <c r="C7" s="494"/>
      <c r="D7" s="494"/>
      <c r="E7" s="494"/>
      <c r="F7" s="494"/>
      <c r="G7" s="491"/>
      <c r="H7" s="173" t="s">
        <v>45</v>
      </c>
      <c r="I7" s="340">
        <v>93750000</v>
      </c>
      <c r="J7" s="34">
        <v>46612875</v>
      </c>
      <c r="K7" s="35">
        <f t="shared" si="0"/>
        <v>0.49720399999999998</v>
      </c>
      <c r="L7" s="34">
        <v>46612875</v>
      </c>
      <c r="M7" s="169"/>
    </row>
    <row r="8" spans="1:63" s="5" customFormat="1" ht="15" customHeight="1" x14ac:dyDescent="0.25">
      <c r="A8" s="439"/>
      <c r="B8" s="170" t="s">
        <v>283</v>
      </c>
      <c r="C8" s="494"/>
      <c r="D8" s="494"/>
      <c r="E8" s="494"/>
      <c r="F8" s="494"/>
      <c r="G8" s="491"/>
      <c r="H8" s="112" t="s">
        <v>45</v>
      </c>
      <c r="I8" s="340">
        <v>2500000</v>
      </c>
      <c r="J8" s="98">
        <v>1243010</v>
      </c>
      <c r="K8" s="35">
        <f t="shared" si="0"/>
        <v>0.49720399999999998</v>
      </c>
      <c r="L8" s="98">
        <v>1243010</v>
      </c>
      <c r="M8" s="169"/>
    </row>
    <row r="9" spans="1:63" ht="15" customHeight="1" thickBot="1" x14ac:dyDescent="0.3">
      <c r="A9" s="76"/>
      <c r="B9" s="260" t="s">
        <v>289</v>
      </c>
      <c r="C9" s="523"/>
      <c r="D9" s="523"/>
      <c r="E9" s="523"/>
      <c r="F9" s="523"/>
      <c r="G9" s="501"/>
      <c r="H9" s="113" t="s">
        <v>45</v>
      </c>
      <c r="I9" s="442">
        <f>I6+I7+I8</f>
        <v>250000000</v>
      </c>
      <c r="J9" s="442">
        <f>J6+J7+J8</f>
        <v>124301000</v>
      </c>
      <c r="K9" s="97">
        <f t="shared" si="0"/>
        <v>0.49720399999999998</v>
      </c>
      <c r="L9" s="262">
        <f>L6+L7+L8</f>
        <v>124301000</v>
      </c>
      <c r="M9" s="185"/>
    </row>
    <row r="10" spans="1:63" s="5" customFormat="1" x14ac:dyDescent="0.25">
      <c r="A10" s="332"/>
      <c r="B10" s="443"/>
      <c r="C10" s="333"/>
      <c r="D10" s="333"/>
      <c r="E10" s="333"/>
      <c r="F10" s="444"/>
      <c r="G10" s="444"/>
      <c r="H10" s="445"/>
      <c r="I10" s="446"/>
      <c r="J10" s="31"/>
      <c r="K10" s="30"/>
      <c r="L10" s="31"/>
      <c r="M10" s="333"/>
    </row>
    <row r="11" spans="1:63" s="52" customFormat="1" x14ac:dyDescent="0.25">
      <c r="A11" s="284"/>
      <c r="B11" s="285" t="s">
        <v>158</v>
      </c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45"/>
      <c r="O11" s="45"/>
      <c r="P11" s="45"/>
      <c r="Q11" s="45"/>
      <c r="R11" s="45"/>
      <c r="S11" s="45"/>
      <c r="T11" s="45"/>
      <c r="U11" s="45"/>
      <c r="V11" s="41"/>
      <c r="W11" s="46"/>
      <c r="X11" s="47"/>
      <c r="Y11" s="48"/>
      <c r="Z11" s="49"/>
      <c r="AA11" s="50"/>
      <c r="AB11" s="50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</row>
    <row r="12" spans="1:63" s="52" customFormat="1" x14ac:dyDescent="0.25">
      <c r="A12" s="332" t="s">
        <v>110</v>
      </c>
      <c r="B12" s="447" t="s">
        <v>285</v>
      </c>
      <c r="C12" s="447"/>
      <c r="D12" s="447"/>
      <c r="E12" s="447"/>
      <c r="F12" s="447"/>
      <c r="G12" s="447"/>
      <c r="H12" s="447"/>
      <c r="I12" s="447"/>
      <c r="J12" s="290"/>
      <c r="K12" s="290"/>
      <c r="L12" s="448"/>
      <c r="M12" s="448"/>
      <c r="N12" s="115"/>
      <c r="O12" s="115"/>
      <c r="P12" s="115"/>
      <c r="Q12" s="115"/>
      <c r="R12" s="115"/>
      <c r="S12" s="115"/>
      <c r="T12" s="115"/>
      <c r="U12" s="115"/>
      <c r="V12" s="114"/>
      <c r="W12" s="114"/>
      <c r="X12" s="116"/>
      <c r="Y12"/>
      <c r="Z12" s="55"/>
      <c r="AA12" s="55"/>
      <c r="AB12" s="55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</row>
    <row r="13" spans="1:63" s="52" customFormat="1" x14ac:dyDescent="0.25">
      <c r="A13" s="449"/>
      <c r="B13" s="447" t="s">
        <v>286</v>
      </c>
      <c r="C13" s="450"/>
      <c r="D13" s="451"/>
      <c r="E13" s="452"/>
      <c r="F13" s="452"/>
      <c r="G13" s="453"/>
      <c r="H13" s="453"/>
      <c r="I13" s="453"/>
      <c r="J13" s="453"/>
      <c r="K13" s="453"/>
      <c r="L13" s="450"/>
      <c r="M13" s="450"/>
      <c r="N13" s="117"/>
      <c r="O13" s="117"/>
      <c r="P13" s="117"/>
      <c r="Q13" s="117"/>
      <c r="R13" s="117"/>
      <c r="S13" s="117"/>
      <c r="T13" s="117"/>
      <c r="U13" s="117"/>
      <c r="V13" s="114"/>
      <c r="W13" s="114"/>
      <c r="X13" s="116"/>
      <c r="Y13"/>
      <c r="Z13" s="118"/>
      <c r="AA13" s="119"/>
      <c r="AB13" s="119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</row>
    <row r="14" spans="1:63" s="5" customFormat="1" ht="30" customHeight="1" x14ac:dyDescent="0.25">
      <c r="A14" s="332"/>
      <c r="B14" s="443"/>
      <c r="C14" s="333"/>
      <c r="D14" s="333"/>
      <c r="E14" s="333"/>
      <c r="F14" s="444"/>
      <c r="G14" s="444"/>
      <c r="H14" s="445"/>
      <c r="I14" s="446"/>
      <c r="J14" s="31"/>
      <c r="K14" s="30"/>
      <c r="L14" s="40"/>
      <c r="M14" s="333"/>
    </row>
    <row r="15" spans="1:63" x14ac:dyDescent="0.25">
      <c r="A15" s="283"/>
      <c r="B15" s="283"/>
      <c r="C15" s="283"/>
      <c r="D15" s="283"/>
      <c r="E15" s="283"/>
      <c r="F15" s="283"/>
      <c r="G15" s="283"/>
      <c r="H15" s="283"/>
      <c r="I15" s="283"/>
      <c r="J15" s="283"/>
      <c r="K15" s="283"/>
      <c r="L15" s="283"/>
      <c r="M15" s="283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8"/>
  <sheetViews>
    <sheetView workbookViewId="0">
      <pane ySplit="3" topLeftCell="A28" activePane="bottomLeft" state="frozen"/>
      <selection pane="bottomLeft" activeCell="I7" sqref="I7"/>
    </sheetView>
  </sheetViews>
  <sheetFormatPr defaultRowHeight="12" x14ac:dyDescent="0.2"/>
  <cols>
    <col min="1" max="1" width="4" style="2" customWidth="1"/>
    <col min="2" max="2" width="34.7109375" style="2" customWidth="1"/>
    <col min="3" max="7" width="12" style="2" customWidth="1"/>
    <col min="8" max="8" width="6.7109375" style="2" customWidth="1"/>
    <col min="9" max="10" width="14.7109375" style="2" customWidth="1"/>
    <col min="11" max="11" width="9.7109375" style="2" customWidth="1"/>
    <col min="12" max="13" width="14.7109375" style="2" customWidth="1"/>
    <col min="14" max="16384" width="9.140625" style="2"/>
  </cols>
  <sheetData>
    <row r="1" spans="1:13" ht="15.75" customHeight="1" thickBot="1" x14ac:dyDescent="0.25">
      <c r="A1" s="511" t="s">
        <v>59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3"/>
    </row>
    <row r="2" spans="1:13" ht="15.75" customHeight="1" thickBot="1" x14ac:dyDescent="0.25">
      <c r="A2" s="521" t="s">
        <v>11</v>
      </c>
      <c r="B2" s="496" t="s">
        <v>0</v>
      </c>
      <c r="C2" s="196"/>
      <c r="D2" s="498" t="s">
        <v>1</v>
      </c>
      <c r="E2" s="499"/>
      <c r="F2" s="499"/>
      <c r="G2" s="500"/>
      <c r="H2" s="496" t="s">
        <v>2</v>
      </c>
      <c r="I2" s="498" t="s">
        <v>3</v>
      </c>
      <c r="J2" s="499"/>
      <c r="K2" s="500"/>
      <c r="L2" s="519" t="s">
        <v>58</v>
      </c>
      <c r="M2" s="514" t="s">
        <v>10</v>
      </c>
    </row>
    <row r="3" spans="1:13" ht="45" customHeight="1" thickBot="1" x14ac:dyDescent="0.25">
      <c r="A3" s="522"/>
      <c r="B3" s="497"/>
      <c r="C3" s="197" t="s">
        <v>4</v>
      </c>
      <c r="D3" s="198" t="s">
        <v>5</v>
      </c>
      <c r="E3" s="199" t="s">
        <v>9</v>
      </c>
      <c r="F3" s="197" t="s">
        <v>6</v>
      </c>
      <c r="G3" s="200" t="s">
        <v>7</v>
      </c>
      <c r="H3" s="497"/>
      <c r="I3" s="197" t="s">
        <v>8</v>
      </c>
      <c r="J3" s="201" t="s">
        <v>56</v>
      </c>
      <c r="K3" s="202" t="s">
        <v>57</v>
      </c>
      <c r="L3" s="520"/>
      <c r="M3" s="515"/>
    </row>
    <row r="4" spans="1:13" x14ac:dyDescent="0.2">
      <c r="A4" s="486" t="s">
        <v>72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8"/>
    </row>
    <row r="5" spans="1:13" s="4" customFormat="1" ht="75" customHeight="1" x14ac:dyDescent="0.2">
      <c r="A5" s="82">
        <v>1</v>
      </c>
      <c r="B5" s="293" t="s">
        <v>61</v>
      </c>
      <c r="C5" s="147" t="s">
        <v>301</v>
      </c>
      <c r="D5" s="294" t="s">
        <v>342</v>
      </c>
      <c r="E5" s="147" t="s">
        <v>343</v>
      </c>
      <c r="F5" s="228" t="s">
        <v>73</v>
      </c>
      <c r="G5" s="228" t="s">
        <v>74</v>
      </c>
      <c r="H5" s="229" t="s">
        <v>45</v>
      </c>
      <c r="I5" s="295">
        <v>60000000</v>
      </c>
      <c r="J5" s="83">
        <v>42600000</v>
      </c>
      <c r="K5" s="23">
        <f>J5/I5</f>
        <v>0.71</v>
      </c>
      <c r="L5" s="15">
        <v>5000000</v>
      </c>
      <c r="M5" s="296" t="s">
        <v>421</v>
      </c>
    </row>
    <row r="6" spans="1:13" s="4" customFormat="1" ht="75" customHeight="1" x14ac:dyDescent="0.2">
      <c r="A6" s="82">
        <v>2</v>
      </c>
      <c r="B6" s="295" t="s">
        <v>62</v>
      </c>
      <c r="C6" s="147" t="s">
        <v>302</v>
      </c>
      <c r="D6" s="147" t="s">
        <v>344</v>
      </c>
      <c r="E6" s="297" t="s">
        <v>345</v>
      </c>
      <c r="F6" s="228" t="s">
        <v>75</v>
      </c>
      <c r="G6" s="228" t="s">
        <v>76</v>
      </c>
      <c r="H6" s="189" t="s">
        <v>45</v>
      </c>
      <c r="I6" s="295">
        <v>50000000</v>
      </c>
      <c r="J6" s="83">
        <v>43860000</v>
      </c>
      <c r="K6" s="23">
        <f t="shared" ref="K6:K26" si="0">J6/I6</f>
        <v>0.87719999999999998</v>
      </c>
      <c r="L6" s="15">
        <v>3000000</v>
      </c>
      <c r="M6" s="296" t="s">
        <v>354</v>
      </c>
    </row>
    <row r="7" spans="1:13" s="4" customFormat="1" ht="75" customHeight="1" x14ac:dyDescent="0.2">
      <c r="A7" s="82">
        <v>3</v>
      </c>
      <c r="B7" s="298" t="s">
        <v>63</v>
      </c>
      <c r="C7" s="147" t="s">
        <v>302</v>
      </c>
      <c r="D7" s="294" t="s">
        <v>346</v>
      </c>
      <c r="E7" s="297" t="s">
        <v>320</v>
      </c>
      <c r="F7" s="228" t="s">
        <v>77</v>
      </c>
      <c r="G7" s="228" t="s">
        <v>78</v>
      </c>
      <c r="H7" s="189" t="s">
        <v>45</v>
      </c>
      <c r="I7" s="295">
        <v>55000000</v>
      </c>
      <c r="J7" s="83">
        <v>54999857.560000002</v>
      </c>
      <c r="K7" s="23">
        <f t="shared" si="0"/>
        <v>0.9999974101818182</v>
      </c>
      <c r="L7" s="15">
        <v>6999857.5599999996</v>
      </c>
      <c r="M7" s="296" t="s">
        <v>355</v>
      </c>
    </row>
    <row r="8" spans="1:13" ht="75" customHeight="1" x14ac:dyDescent="0.2">
      <c r="A8" s="82">
        <v>4</v>
      </c>
      <c r="B8" s="298" t="s">
        <v>64</v>
      </c>
      <c r="C8" s="147" t="s">
        <v>300</v>
      </c>
      <c r="D8" s="294" t="s">
        <v>347</v>
      </c>
      <c r="E8" s="297" t="s">
        <v>348</v>
      </c>
      <c r="F8" s="228" t="s">
        <v>79</v>
      </c>
      <c r="G8" s="228" t="s">
        <v>80</v>
      </c>
      <c r="H8" s="189" t="s">
        <v>45</v>
      </c>
      <c r="I8" s="295">
        <v>15000000</v>
      </c>
      <c r="J8" s="83">
        <v>0</v>
      </c>
      <c r="K8" s="23">
        <f t="shared" si="0"/>
        <v>0</v>
      </c>
      <c r="L8" s="15">
        <v>0</v>
      </c>
      <c r="M8" s="296" t="s">
        <v>422</v>
      </c>
    </row>
    <row r="9" spans="1:13" ht="30" customHeight="1" x14ac:dyDescent="0.2">
      <c r="A9" s="82">
        <v>5</v>
      </c>
      <c r="B9" s="295" t="s">
        <v>65</v>
      </c>
      <c r="C9" s="147" t="s">
        <v>301</v>
      </c>
      <c r="D9" s="227"/>
      <c r="E9" s="227"/>
      <c r="F9" s="228" t="s">
        <v>81</v>
      </c>
      <c r="G9" s="228" t="s">
        <v>82</v>
      </c>
      <c r="H9" s="189" t="s">
        <v>45</v>
      </c>
      <c r="I9" s="295">
        <v>100000000</v>
      </c>
      <c r="J9" s="37">
        <v>44400000</v>
      </c>
      <c r="K9" s="23">
        <f t="shared" si="0"/>
        <v>0.44400000000000001</v>
      </c>
      <c r="L9" s="15">
        <v>11400000</v>
      </c>
      <c r="M9" s="181"/>
    </row>
    <row r="10" spans="1:13" ht="30" customHeight="1" x14ac:dyDescent="0.2">
      <c r="A10" s="82">
        <v>6</v>
      </c>
      <c r="B10" s="295" t="s">
        <v>66</v>
      </c>
      <c r="C10" s="147" t="s">
        <v>301</v>
      </c>
      <c r="D10" s="299" t="s">
        <v>349</v>
      </c>
      <c r="E10" s="147" t="s">
        <v>350</v>
      </c>
      <c r="F10" s="228" t="s">
        <v>83</v>
      </c>
      <c r="G10" s="228" t="s">
        <v>84</v>
      </c>
      <c r="H10" s="189" t="s">
        <v>45</v>
      </c>
      <c r="I10" s="295">
        <v>50000000</v>
      </c>
      <c r="J10" s="37">
        <v>42700000</v>
      </c>
      <c r="K10" s="23">
        <f t="shared" si="0"/>
        <v>0.85399999999999998</v>
      </c>
      <c r="L10" s="15">
        <v>0</v>
      </c>
      <c r="M10" s="181"/>
    </row>
    <row r="11" spans="1:13" ht="30" customHeight="1" x14ac:dyDescent="0.2">
      <c r="A11" s="82">
        <v>7</v>
      </c>
      <c r="B11" s="295" t="s">
        <v>67</v>
      </c>
      <c r="C11" s="147" t="s">
        <v>377</v>
      </c>
      <c r="D11" s="294" t="s">
        <v>351</v>
      </c>
      <c r="E11" s="147" t="s">
        <v>352</v>
      </c>
      <c r="F11" s="228" t="s">
        <v>85</v>
      </c>
      <c r="G11" s="228" t="s">
        <v>86</v>
      </c>
      <c r="H11" s="189" t="s">
        <v>45</v>
      </c>
      <c r="I11" s="295">
        <v>15000000</v>
      </c>
      <c r="J11" s="37">
        <v>0</v>
      </c>
      <c r="K11" s="23">
        <f t="shared" si="0"/>
        <v>0</v>
      </c>
      <c r="L11" s="15">
        <v>0</v>
      </c>
      <c r="M11" s="296" t="s">
        <v>423</v>
      </c>
    </row>
    <row r="12" spans="1:13" ht="15" customHeight="1" x14ac:dyDescent="0.2">
      <c r="A12" s="82">
        <v>8</v>
      </c>
      <c r="B12" s="298" t="s">
        <v>68</v>
      </c>
      <c r="C12" s="147" t="s">
        <v>301</v>
      </c>
      <c r="D12" s="297">
        <v>43216</v>
      </c>
      <c r="E12" s="147" t="s">
        <v>313</v>
      </c>
      <c r="F12" s="228" t="s">
        <v>87</v>
      </c>
      <c r="G12" s="228" t="s">
        <v>88</v>
      </c>
      <c r="H12" s="189" t="s">
        <v>45</v>
      </c>
      <c r="I12" s="295">
        <v>100000000</v>
      </c>
      <c r="J12" s="37">
        <v>0</v>
      </c>
      <c r="K12" s="23">
        <f t="shared" si="0"/>
        <v>0</v>
      </c>
      <c r="L12" s="15">
        <v>0</v>
      </c>
      <c r="M12" s="181"/>
    </row>
    <row r="13" spans="1:13" ht="15" customHeight="1" x14ac:dyDescent="0.2">
      <c r="A13" s="82">
        <v>9</v>
      </c>
      <c r="B13" s="295" t="s">
        <v>69</v>
      </c>
      <c r="C13" s="147" t="s">
        <v>301</v>
      </c>
      <c r="D13" s="147"/>
      <c r="E13" s="147"/>
      <c r="F13" s="228" t="s">
        <v>87</v>
      </c>
      <c r="G13" s="228" t="s">
        <v>88</v>
      </c>
      <c r="H13" s="189" t="s">
        <v>45</v>
      </c>
      <c r="I13" s="295">
        <v>50000000</v>
      </c>
      <c r="J13" s="37">
        <v>32000000</v>
      </c>
      <c r="K13" s="23">
        <f t="shared" si="0"/>
        <v>0.64</v>
      </c>
      <c r="L13" s="15">
        <v>12000000</v>
      </c>
      <c r="M13" s="181"/>
    </row>
    <row r="14" spans="1:13" ht="15" customHeight="1" x14ac:dyDescent="0.2">
      <c r="A14" s="82">
        <v>10</v>
      </c>
      <c r="B14" s="295" t="s">
        <v>331</v>
      </c>
      <c r="C14" s="147" t="s">
        <v>302</v>
      </c>
      <c r="D14" s="294" t="s">
        <v>353</v>
      </c>
      <c r="E14" s="147" t="s">
        <v>290</v>
      </c>
      <c r="F14" s="228" t="s">
        <v>89</v>
      </c>
      <c r="G14" s="228" t="s">
        <v>90</v>
      </c>
      <c r="H14" s="189" t="s">
        <v>45</v>
      </c>
      <c r="I14" s="295">
        <v>30000000</v>
      </c>
      <c r="J14" s="37">
        <v>0</v>
      </c>
      <c r="K14" s="23">
        <f t="shared" si="0"/>
        <v>0</v>
      </c>
      <c r="L14" s="15">
        <v>0</v>
      </c>
      <c r="M14" s="181"/>
    </row>
    <row r="15" spans="1:13" ht="15" customHeight="1" x14ac:dyDescent="0.2">
      <c r="A15" s="300">
        <v>11</v>
      </c>
      <c r="B15" s="301" t="s">
        <v>70</v>
      </c>
      <c r="C15" s="147" t="s">
        <v>302</v>
      </c>
      <c r="D15" s="294" t="s">
        <v>353</v>
      </c>
      <c r="E15" s="147" t="s">
        <v>290</v>
      </c>
      <c r="F15" s="250" t="s">
        <v>91</v>
      </c>
      <c r="G15" s="250" t="s">
        <v>90</v>
      </c>
      <c r="H15" s="302" t="s">
        <v>45</v>
      </c>
      <c r="I15" s="301">
        <v>19000000</v>
      </c>
      <c r="J15" s="123">
        <v>0</v>
      </c>
      <c r="K15" s="124">
        <f t="shared" si="0"/>
        <v>0</v>
      </c>
      <c r="L15" s="125">
        <v>0</v>
      </c>
      <c r="M15" s="303"/>
    </row>
    <row r="16" spans="1:13" ht="15" customHeight="1" x14ac:dyDescent="0.2">
      <c r="A16" s="300">
        <v>12</v>
      </c>
      <c r="B16" s="301" t="s">
        <v>71</v>
      </c>
      <c r="C16" s="147" t="s">
        <v>301</v>
      </c>
      <c r="D16" s="304">
        <v>43888</v>
      </c>
      <c r="E16" s="305" t="s">
        <v>290</v>
      </c>
      <c r="F16" s="250" t="s">
        <v>92</v>
      </c>
      <c r="G16" s="250" t="s">
        <v>93</v>
      </c>
      <c r="H16" s="302" t="s">
        <v>45</v>
      </c>
      <c r="I16" s="301">
        <v>140000000</v>
      </c>
      <c r="J16" s="123">
        <v>53450000</v>
      </c>
      <c r="K16" s="124">
        <f t="shared" si="0"/>
        <v>0.38178571428571428</v>
      </c>
      <c r="L16" s="125">
        <v>53450000</v>
      </c>
      <c r="M16" s="303"/>
    </row>
    <row r="17" spans="1:250" s="143" customFormat="1" ht="30" customHeight="1" x14ac:dyDescent="0.2">
      <c r="A17" s="300">
        <v>13</v>
      </c>
      <c r="B17" s="301" t="s">
        <v>333</v>
      </c>
      <c r="C17" s="147" t="s">
        <v>301</v>
      </c>
      <c r="D17" s="302" t="s">
        <v>334</v>
      </c>
      <c r="E17" s="306" t="s">
        <v>294</v>
      </c>
      <c r="F17" s="250" t="s">
        <v>335</v>
      </c>
      <c r="G17" s="250" t="s">
        <v>336</v>
      </c>
      <c r="H17" s="302" t="s">
        <v>45</v>
      </c>
      <c r="I17" s="301">
        <v>340000000</v>
      </c>
      <c r="J17" s="139">
        <v>0</v>
      </c>
      <c r="K17" s="140">
        <f t="shared" si="0"/>
        <v>0</v>
      </c>
      <c r="L17" s="141">
        <v>0</v>
      </c>
      <c r="M17" s="307"/>
      <c r="N17" s="142"/>
    </row>
    <row r="18" spans="1:250" s="143" customFormat="1" ht="30" customHeight="1" thickBot="1" x14ac:dyDescent="0.25">
      <c r="A18" s="276">
        <v>14</v>
      </c>
      <c r="B18" s="308" t="s">
        <v>337</v>
      </c>
      <c r="C18" s="121" t="s">
        <v>301</v>
      </c>
      <c r="D18" s="309" t="s">
        <v>338</v>
      </c>
      <c r="E18" s="310" t="s">
        <v>339</v>
      </c>
      <c r="F18" s="311" t="s">
        <v>340</v>
      </c>
      <c r="G18" s="311" t="s">
        <v>341</v>
      </c>
      <c r="H18" s="312" t="s">
        <v>45</v>
      </c>
      <c r="I18" s="308">
        <v>40000000</v>
      </c>
      <c r="J18" s="144">
        <v>0</v>
      </c>
      <c r="K18" s="145">
        <f t="shared" si="0"/>
        <v>0</v>
      </c>
      <c r="L18" s="146">
        <v>0</v>
      </c>
      <c r="M18" s="313"/>
      <c r="N18" s="142"/>
    </row>
    <row r="19" spans="1:250" x14ac:dyDescent="0.2">
      <c r="A19" s="527" t="s">
        <v>94</v>
      </c>
      <c r="B19" s="528"/>
      <c r="C19" s="528"/>
      <c r="D19" s="528"/>
      <c r="E19" s="528"/>
      <c r="F19" s="528"/>
      <c r="G19" s="528"/>
      <c r="H19" s="528"/>
      <c r="I19" s="528"/>
      <c r="J19" s="528"/>
      <c r="K19" s="528"/>
      <c r="L19" s="528"/>
      <c r="M19" s="529"/>
    </row>
    <row r="20" spans="1:250" s="4" customFormat="1" ht="45" customHeight="1" x14ac:dyDescent="0.2">
      <c r="A20" s="300">
        <v>1</v>
      </c>
      <c r="B20" s="314" t="s">
        <v>95</v>
      </c>
      <c r="C20" s="147" t="s">
        <v>301</v>
      </c>
      <c r="D20" s="315" t="s">
        <v>356</v>
      </c>
      <c r="E20" s="120" t="s">
        <v>308</v>
      </c>
      <c r="F20" s="316" t="s">
        <v>101</v>
      </c>
      <c r="G20" s="302" t="s">
        <v>102</v>
      </c>
      <c r="H20" s="316" t="s">
        <v>45</v>
      </c>
      <c r="I20" s="317">
        <v>25090000</v>
      </c>
      <c r="J20" s="163">
        <v>20186977</v>
      </c>
      <c r="K20" s="85">
        <f t="shared" si="0"/>
        <v>0.80458258270227179</v>
      </c>
      <c r="L20" s="86">
        <v>0</v>
      </c>
      <c r="M20" s="318"/>
    </row>
    <row r="21" spans="1:250" s="143" customFormat="1" ht="45" customHeight="1" x14ac:dyDescent="0.2">
      <c r="A21" s="259">
        <v>2</v>
      </c>
      <c r="B21" s="148" t="s">
        <v>332</v>
      </c>
      <c r="C21" s="536" t="s">
        <v>302</v>
      </c>
      <c r="D21" s="533" t="s">
        <v>357</v>
      </c>
      <c r="E21" s="536" t="s">
        <v>358</v>
      </c>
      <c r="F21" s="530" t="s">
        <v>359</v>
      </c>
      <c r="G21" s="530" t="s">
        <v>103</v>
      </c>
      <c r="H21" s="319" t="s">
        <v>45</v>
      </c>
      <c r="I21" s="148">
        <v>10501510.869999999</v>
      </c>
      <c r="J21" s="149">
        <f>J22+J23</f>
        <v>3014873</v>
      </c>
      <c r="K21" s="150">
        <f t="shared" si="0"/>
        <v>0.28708945191997887</v>
      </c>
      <c r="L21" s="149">
        <f>L22+L23</f>
        <v>0</v>
      </c>
      <c r="M21" s="320"/>
    </row>
    <row r="22" spans="1:250" s="143" customFormat="1" ht="15" customHeight="1" x14ac:dyDescent="0.2">
      <c r="A22" s="77" t="s">
        <v>96</v>
      </c>
      <c r="B22" s="176" t="s">
        <v>13</v>
      </c>
      <c r="C22" s="537"/>
      <c r="D22" s="534"/>
      <c r="E22" s="537"/>
      <c r="F22" s="531"/>
      <c r="G22" s="531"/>
      <c r="H22" s="321" t="s">
        <v>108</v>
      </c>
      <c r="I22" s="126"/>
      <c r="J22" s="151">
        <v>1350000</v>
      </c>
      <c r="K22" s="152"/>
      <c r="L22" s="126">
        <v>0</v>
      </c>
      <c r="M22" s="320"/>
    </row>
    <row r="23" spans="1:250" s="143" customFormat="1" ht="15" customHeight="1" x14ac:dyDescent="0.2">
      <c r="A23" s="82" t="s">
        <v>97</v>
      </c>
      <c r="B23" s="322" t="s">
        <v>14</v>
      </c>
      <c r="C23" s="538"/>
      <c r="D23" s="535"/>
      <c r="E23" s="538"/>
      <c r="F23" s="532"/>
      <c r="G23" s="532"/>
      <c r="H23" s="323" t="s">
        <v>108</v>
      </c>
      <c r="I23" s="127"/>
      <c r="J23" s="153">
        <v>1664873</v>
      </c>
      <c r="K23" s="154"/>
      <c r="L23" s="127">
        <v>0</v>
      </c>
      <c r="M23" s="324"/>
    </row>
    <row r="24" spans="1:250" ht="60" customHeight="1" x14ac:dyDescent="0.2">
      <c r="A24" s="325">
        <v>3</v>
      </c>
      <c r="B24" s="298" t="s">
        <v>98</v>
      </c>
      <c r="C24" s="147" t="s">
        <v>301</v>
      </c>
      <c r="D24" s="147" t="s">
        <v>104</v>
      </c>
      <c r="E24" s="147" t="s">
        <v>313</v>
      </c>
      <c r="F24" s="188" t="s">
        <v>39</v>
      </c>
      <c r="G24" s="189" t="s">
        <v>105</v>
      </c>
      <c r="H24" s="323" t="s">
        <v>108</v>
      </c>
      <c r="I24" s="127">
        <v>6800000</v>
      </c>
      <c r="J24" s="15">
        <v>0</v>
      </c>
      <c r="K24" s="23">
        <f t="shared" si="0"/>
        <v>0</v>
      </c>
      <c r="L24" s="87">
        <v>0</v>
      </c>
      <c r="M24" s="181"/>
    </row>
    <row r="25" spans="1:250" ht="45" customHeight="1" x14ac:dyDescent="0.2">
      <c r="A25" s="326">
        <v>4</v>
      </c>
      <c r="B25" s="298" t="s">
        <v>99</v>
      </c>
      <c r="C25" s="147" t="s">
        <v>301</v>
      </c>
      <c r="D25" s="147" t="s">
        <v>291</v>
      </c>
      <c r="E25" s="147" t="s">
        <v>290</v>
      </c>
      <c r="F25" s="188" t="s">
        <v>106</v>
      </c>
      <c r="G25" s="189" t="s">
        <v>37</v>
      </c>
      <c r="H25" s="323" t="s">
        <v>108</v>
      </c>
      <c r="I25" s="127">
        <v>19422000</v>
      </c>
      <c r="J25" s="15">
        <v>0</v>
      </c>
      <c r="K25" s="23">
        <f t="shared" si="0"/>
        <v>0</v>
      </c>
      <c r="L25" s="87">
        <v>0</v>
      </c>
      <c r="M25" s="181"/>
    </row>
    <row r="26" spans="1:250" ht="60" customHeight="1" thickBot="1" x14ac:dyDescent="0.25">
      <c r="A26" s="327">
        <v>5</v>
      </c>
      <c r="B26" s="328" t="s">
        <v>100</v>
      </c>
      <c r="C26" s="121" t="s">
        <v>301</v>
      </c>
      <c r="D26" s="121" t="s">
        <v>292</v>
      </c>
      <c r="E26" s="121" t="s">
        <v>314</v>
      </c>
      <c r="F26" s="190" t="s">
        <v>107</v>
      </c>
      <c r="G26" s="191" t="s">
        <v>37</v>
      </c>
      <c r="H26" s="329" t="s">
        <v>108</v>
      </c>
      <c r="I26" s="192">
        <v>11780000</v>
      </c>
      <c r="J26" s="67">
        <v>0</v>
      </c>
      <c r="K26" s="68">
        <f t="shared" si="0"/>
        <v>0</v>
      </c>
      <c r="L26" s="69">
        <v>0</v>
      </c>
      <c r="M26" s="185"/>
    </row>
    <row r="28" spans="1:250" s="52" customFormat="1" x14ac:dyDescent="0.2">
      <c r="A28" s="44"/>
      <c r="B28" s="128" t="s">
        <v>109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2"/>
      <c r="W28" s="130"/>
      <c r="X28" s="131"/>
      <c r="Y28" s="132"/>
      <c r="Z28" s="133"/>
      <c r="AA28" s="134"/>
      <c r="AB28" s="134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</row>
    <row r="29" spans="1:250" s="74" customFormat="1" x14ac:dyDescent="0.2">
      <c r="A29" s="53" t="s">
        <v>110</v>
      </c>
      <c r="B29" s="539" t="s">
        <v>111</v>
      </c>
      <c r="C29" s="539"/>
      <c r="D29" s="539"/>
      <c r="E29" s="539"/>
      <c r="F29" s="539"/>
      <c r="G29" s="53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35"/>
      <c r="V29" s="135"/>
      <c r="W29" s="135"/>
      <c r="X29" s="136"/>
      <c r="Y29" s="137"/>
      <c r="Z29" s="133"/>
      <c r="AA29" s="137"/>
      <c r="AB29" s="137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</row>
    <row r="30" spans="1:250" s="74" customFormat="1" ht="16.899999999999999" customHeight="1" x14ac:dyDescent="0.2">
      <c r="A30" s="330"/>
      <c r="B30" s="331"/>
      <c r="C30" s="286"/>
      <c r="D30" s="286"/>
      <c r="E30" s="286"/>
      <c r="F30" s="286"/>
      <c r="G30" s="286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38"/>
      <c r="V30" s="138"/>
      <c r="W30" s="138"/>
      <c r="X30" s="138"/>
      <c r="Y30" s="137"/>
      <c r="Z30" s="133"/>
      <c r="AA30" s="137"/>
      <c r="AB30" s="137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</row>
    <row r="31" spans="1:250" s="58" customFormat="1" ht="16.899999999999999" customHeight="1" x14ac:dyDescent="0.25">
      <c r="A31" s="332" t="s">
        <v>112</v>
      </c>
      <c r="B31" s="540" t="s">
        <v>113</v>
      </c>
      <c r="C31" s="540"/>
      <c r="D31" s="540"/>
      <c r="E31" s="540"/>
      <c r="F31" s="540"/>
      <c r="G31" s="540"/>
      <c r="H31" s="60"/>
      <c r="I31" s="60"/>
      <c r="J31" s="60"/>
      <c r="K31" s="60"/>
      <c r="L31" s="60"/>
      <c r="M31" s="155"/>
      <c r="N31" s="156"/>
      <c r="O31" s="54"/>
      <c r="P31" s="54"/>
      <c r="Q31" s="54"/>
      <c r="R31" s="54"/>
      <c r="S31" s="54"/>
      <c r="T31" s="54"/>
      <c r="U31" s="59"/>
      <c r="V31" s="59"/>
      <c r="W31" s="59"/>
      <c r="X31" s="59"/>
      <c r="Y31" s="55"/>
      <c r="Z31" s="49"/>
      <c r="AA31" s="55"/>
      <c r="AB31" s="55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</row>
    <row r="32" spans="1:250" s="58" customFormat="1" ht="30.75" customHeight="1" x14ac:dyDescent="0.25">
      <c r="A32" s="541"/>
      <c r="B32" s="542" t="s">
        <v>402</v>
      </c>
      <c r="C32" s="542"/>
      <c r="D32" s="542"/>
      <c r="E32" s="542"/>
      <c r="F32" s="542"/>
      <c r="G32" s="542"/>
      <c r="H32" s="59"/>
      <c r="I32" s="59"/>
      <c r="J32" s="59"/>
      <c r="K32" s="59"/>
      <c r="L32" s="59"/>
      <c r="M32" s="157"/>
      <c r="N32" s="158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5"/>
      <c r="Z32" s="49"/>
      <c r="AA32" s="55"/>
      <c r="AB32" s="55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</row>
    <row r="33" spans="1:58" s="38" customFormat="1" ht="15" customHeight="1" x14ac:dyDescent="0.25">
      <c r="A33" s="541"/>
      <c r="B33" s="542"/>
      <c r="C33" s="542"/>
      <c r="D33" s="542"/>
      <c r="E33" s="542"/>
      <c r="F33" s="542"/>
      <c r="G33" s="542"/>
      <c r="H33" s="59"/>
      <c r="I33" s="59"/>
      <c r="J33" s="59"/>
      <c r="K33" s="59"/>
      <c r="L33" s="59"/>
      <c r="M33" s="157"/>
      <c r="N33" s="158"/>
      <c r="O33" s="59"/>
      <c r="P33" s="59"/>
      <c r="Q33" s="59"/>
      <c r="R33" s="59"/>
      <c r="S33" s="59"/>
      <c r="T33" s="59"/>
      <c r="U33" s="61"/>
      <c r="V33" s="61"/>
      <c r="W33" s="61"/>
      <c r="X33" s="61"/>
      <c r="Z33" s="62"/>
    </row>
    <row r="34" spans="1:58" s="38" customFormat="1" ht="6" customHeight="1" x14ac:dyDescent="0.25">
      <c r="A34" s="541"/>
      <c r="B34" s="542"/>
      <c r="C34" s="542"/>
      <c r="D34" s="542"/>
      <c r="E34" s="542"/>
      <c r="F34" s="542"/>
      <c r="G34" s="542"/>
      <c r="H34" s="59"/>
      <c r="I34" s="59"/>
      <c r="J34" s="59"/>
      <c r="K34" s="59"/>
      <c r="L34" s="59"/>
      <c r="M34" s="157"/>
      <c r="N34" s="158"/>
      <c r="O34" s="59"/>
      <c r="P34" s="59"/>
      <c r="Q34" s="59"/>
      <c r="R34" s="59"/>
      <c r="S34" s="59"/>
      <c r="T34" s="59"/>
      <c r="U34" s="61"/>
      <c r="V34" s="61"/>
      <c r="W34" s="61"/>
      <c r="X34" s="63"/>
      <c r="Z34" s="62"/>
    </row>
    <row r="35" spans="1:58" s="52" customFormat="1" ht="15" x14ac:dyDescent="0.2">
      <c r="A35" s="292"/>
      <c r="B35" s="543" t="s">
        <v>403</v>
      </c>
      <c r="C35" s="543"/>
      <c r="D35" s="543"/>
      <c r="E35" s="543"/>
      <c r="F35" s="543"/>
      <c r="G35" s="543"/>
      <c r="H35" s="61"/>
      <c r="I35" s="61"/>
      <c r="J35" s="61"/>
      <c r="K35" s="61"/>
      <c r="L35" s="61"/>
      <c r="M35" s="159"/>
      <c r="N35" s="160"/>
      <c r="O35" s="61"/>
      <c r="P35" s="61"/>
      <c r="Q35" s="61"/>
      <c r="R35" s="61"/>
      <c r="S35" s="61"/>
      <c r="T35" s="61"/>
      <c r="U35" s="64"/>
      <c r="V35" s="65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</row>
    <row r="36" spans="1:58" s="52" customFormat="1" ht="11.25" customHeight="1" x14ac:dyDescent="0.2">
      <c r="A36" s="292"/>
      <c r="B36" s="543"/>
      <c r="C36" s="543"/>
      <c r="D36" s="543"/>
      <c r="E36" s="543"/>
      <c r="F36" s="543"/>
      <c r="G36" s="543"/>
      <c r="H36" s="61"/>
      <c r="I36" s="61"/>
      <c r="J36" s="61"/>
      <c r="K36" s="61"/>
      <c r="L36" s="61"/>
      <c r="M36" s="159"/>
      <c r="N36" s="160"/>
      <c r="O36" s="61"/>
      <c r="P36" s="61"/>
      <c r="Q36" s="61"/>
      <c r="R36" s="61"/>
      <c r="S36" s="61"/>
      <c r="T36" s="61"/>
      <c r="U36" s="64"/>
      <c r="V36" s="65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</row>
    <row r="37" spans="1:58" x14ac:dyDescent="0.2">
      <c r="A37" s="283"/>
      <c r="B37" s="283"/>
      <c r="C37" s="283"/>
      <c r="D37" s="283"/>
      <c r="E37" s="283"/>
      <c r="F37" s="283"/>
      <c r="G37" s="283"/>
    </row>
    <row r="38" spans="1:58" x14ac:dyDescent="0.2">
      <c r="A38" s="283"/>
      <c r="B38" s="283"/>
      <c r="C38" s="283"/>
      <c r="D38" s="283"/>
      <c r="E38" s="283"/>
      <c r="F38" s="283"/>
      <c r="G38" s="283"/>
    </row>
  </sheetData>
  <mergeCells count="20">
    <mergeCell ref="B29:G29"/>
    <mergeCell ref="B31:G31"/>
    <mergeCell ref="A32:A34"/>
    <mergeCell ref="B32:G34"/>
    <mergeCell ref="B35:G36"/>
    <mergeCell ref="A4:M4"/>
    <mergeCell ref="A19:M19"/>
    <mergeCell ref="F21:F23"/>
    <mergeCell ref="G21:G23"/>
    <mergeCell ref="A1:M1"/>
    <mergeCell ref="B2:B3"/>
    <mergeCell ref="D2:G2"/>
    <mergeCell ref="H2:H3"/>
    <mergeCell ref="I2:K2"/>
    <mergeCell ref="L2:L3"/>
    <mergeCell ref="M2:M3"/>
    <mergeCell ref="A2:A3"/>
    <mergeCell ref="D21:D23"/>
    <mergeCell ref="E21:E23"/>
    <mergeCell ref="C21:C2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4"/>
  <sheetViews>
    <sheetView workbookViewId="0">
      <pane ySplit="3" topLeftCell="A4" activePane="bottomLeft" state="frozen"/>
      <selection pane="bottomLeft" activeCell="B33" sqref="B33"/>
    </sheetView>
  </sheetViews>
  <sheetFormatPr defaultRowHeight="12" x14ac:dyDescent="0.2"/>
  <cols>
    <col min="1" max="1" width="4" style="2" customWidth="1"/>
    <col min="2" max="2" width="34.7109375" style="2" customWidth="1"/>
    <col min="3" max="7" width="12" style="2" customWidth="1"/>
    <col min="8" max="8" width="6.7109375" style="2" customWidth="1"/>
    <col min="9" max="10" width="14.7109375" style="2" customWidth="1"/>
    <col min="11" max="11" width="9.7109375" style="2" customWidth="1"/>
    <col min="12" max="13" width="14.7109375" style="2" customWidth="1"/>
    <col min="14" max="16384" width="9.140625" style="2"/>
  </cols>
  <sheetData>
    <row r="1" spans="1:14" ht="15.75" customHeight="1" thickBot="1" x14ac:dyDescent="0.25">
      <c r="A1" s="511" t="s">
        <v>159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3"/>
      <c r="N1" s="283"/>
    </row>
    <row r="2" spans="1:14" ht="15.75" customHeight="1" thickBot="1" x14ac:dyDescent="0.25">
      <c r="A2" s="521" t="s">
        <v>11</v>
      </c>
      <c r="B2" s="496" t="s">
        <v>0</v>
      </c>
      <c r="C2" s="196"/>
      <c r="D2" s="498" t="s">
        <v>1</v>
      </c>
      <c r="E2" s="499"/>
      <c r="F2" s="499"/>
      <c r="G2" s="500"/>
      <c r="H2" s="496" t="s">
        <v>2</v>
      </c>
      <c r="I2" s="498" t="s">
        <v>3</v>
      </c>
      <c r="J2" s="499"/>
      <c r="K2" s="500"/>
      <c r="L2" s="519" t="s">
        <v>58</v>
      </c>
      <c r="M2" s="514" t="s">
        <v>10</v>
      </c>
      <c r="N2" s="283"/>
    </row>
    <row r="3" spans="1:14" ht="45" customHeight="1" thickBot="1" x14ac:dyDescent="0.25">
      <c r="A3" s="522"/>
      <c r="B3" s="497"/>
      <c r="C3" s="197" t="s">
        <v>4</v>
      </c>
      <c r="D3" s="198" t="s">
        <v>5</v>
      </c>
      <c r="E3" s="199" t="s">
        <v>9</v>
      </c>
      <c r="F3" s="197" t="s">
        <v>6</v>
      </c>
      <c r="G3" s="200" t="s">
        <v>7</v>
      </c>
      <c r="H3" s="497"/>
      <c r="I3" s="197" t="s">
        <v>8</v>
      </c>
      <c r="J3" s="201" t="s">
        <v>56</v>
      </c>
      <c r="K3" s="202" t="s">
        <v>57</v>
      </c>
      <c r="L3" s="520"/>
      <c r="M3" s="515"/>
      <c r="N3" s="283"/>
    </row>
    <row r="4" spans="1:14" x14ac:dyDescent="0.2">
      <c r="A4" s="486" t="s">
        <v>114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8"/>
      <c r="N4" s="283"/>
    </row>
    <row r="5" spans="1:14" s="4" customFormat="1" ht="45" customHeight="1" x14ac:dyDescent="0.2">
      <c r="A5" s="300">
        <v>1</v>
      </c>
      <c r="B5" s="301" t="s">
        <v>116</v>
      </c>
      <c r="C5" s="120" t="s">
        <v>302</v>
      </c>
      <c r="D5" s="120" t="s">
        <v>360</v>
      </c>
      <c r="E5" s="120" t="s">
        <v>329</v>
      </c>
      <c r="F5" s="250">
        <v>43165</v>
      </c>
      <c r="G5" s="250" t="s">
        <v>131</v>
      </c>
      <c r="H5" s="302" t="s">
        <v>45</v>
      </c>
      <c r="I5" s="301">
        <v>4500000</v>
      </c>
      <c r="J5" s="88">
        <v>4498759.8099999987</v>
      </c>
      <c r="K5" s="85">
        <f>J5/I5</f>
        <v>0.99972440222222192</v>
      </c>
      <c r="L5" s="84">
        <v>1228524.6199999999</v>
      </c>
      <c r="M5" s="318"/>
      <c r="N5" s="333"/>
    </row>
    <row r="6" spans="1:14" s="4" customFormat="1" ht="60" customHeight="1" x14ac:dyDescent="0.2">
      <c r="A6" s="82">
        <v>2</v>
      </c>
      <c r="B6" s="334" t="s">
        <v>117</v>
      </c>
      <c r="C6" s="147" t="s">
        <v>301</v>
      </c>
      <c r="D6" s="147" t="s">
        <v>361</v>
      </c>
      <c r="E6" s="297" t="s">
        <v>362</v>
      </c>
      <c r="F6" s="335">
        <v>43188</v>
      </c>
      <c r="G6" s="335" t="s">
        <v>132</v>
      </c>
      <c r="H6" s="165" t="s">
        <v>45</v>
      </c>
      <c r="I6" s="334">
        <v>80000000</v>
      </c>
      <c r="J6" s="83">
        <v>71083229.219999999</v>
      </c>
      <c r="K6" s="23">
        <f t="shared" ref="K6:K28" si="0">J6/I6</f>
        <v>0.88854036525000002</v>
      </c>
      <c r="L6" s="15">
        <v>10085809.16</v>
      </c>
      <c r="M6" s="181"/>
      <c r="N6" s="333"/>
    </row>
    <row r="7" spans="1:14" s="4" customFormat="1" ht="45" customHeight="1" x14ac:dyDescent="0.2">
      <c r="A7" s="82">
        <v>3</v>
      </c>
      <c r="B7" s="334" t="s">
        <v>118</v>
      </c>
      <c r="C7" s="120" t="s">
        <v>302</v>
      </c>
      <c r="D7" s="147" t="s">
        <v>363</v>
      </c>
      <c r="E7" s="297" t="s">
        <v>364</v>
      </c>
      <c r="F7" s="335" t="s">
        <v>133</v>
      </c>
      <c r="G7" s="335" t="s">
        <v>134</v>
      </c>
      <c r="H7" s="165" t="s">
        <v>45</v>
      </c>
      <c r="I7" s="334">
        <v>6000000</v>
      </c>
      <c r="J7" s="83">
        <v>5213214.9799999995</v>
      </c>
      <c r="K7" s="23">
        <f t="shared" si="0"/>
        <v>0.86886916333333331</v>
      </c>
      <c r="L7" s="15">
        <v>1094240.81</v>
      </c>
      <c r="M7" s="181"/>
      <c r="N7" s="333"/>
    </row>
    <row r="8" spans="1:14" ht="15" customHeight="1" x14ac:dyDescent="0.2">
      <c r="A8" s="82">
        <v>4</v>
      </c>
      <c r="B8" s="334" t="s">
        <v>119</v>
      </c>
      <c r="C8" s="120" t="s">
        <v>302</v>
      </c>
      <c r="D8" s="226" t="s">
        <v>53</v>
      </c>
      <c r="E8" s="336" t="s">
        <v>308</v>
      </c>
      <c r="F8" s="335">
        <v>43490</v>
      </c>
      <c r="G8" s="335" t="s">
        <v>135</v>
      </c>
      <c r="H8" s="165" t="s">
        <v>45</v>
      </c>
      <c r="I8" s="334">
        <v>25000000</v>
      </c>
      <c r="J8" s="83">
        <v>8805706.6799999997</v>
      </c>
      <c r="K8" s="23">
        <f t="shared" si="0"/>
        <v>0.3522282672</v>
      </c>
      <c r="L8" s="15">
        <v>5159558.1400000006</v>
      </c>
      <c r="M8" s="181"/>
      <c r="N8" s="283"/>
    </row>
    <row r="9" spans="1:14" ht="30" customHeight="1" x14ac:dyDescent="0.2">
      <c r="A9" s="82">
        <v>5</v>
      </c>
      <c r="B9" s="334" t="s">
        <v>120</v>
      </c>
      <c r="C9" s="147" t="s">
        <v>301</v>
      </c>
      <c r="D9" s="147" t="s">
        <v>81</v>
      </c>
      <c r="E9" s="147" t="s">
        <v>329</v>
      </c>
      <c r="F9" s="335" t="s">
        <v>136</v>
      </c>
      <c r="G9" s="335" t="s">
        <v>137</v>
      </c>
      <c r="H9" s="165" t="s">
        <v>45</v>
      </c>
      <c r="I9" s="334">
        <v>65000000</v>
      </c>
      <c r="J9" s="37">
        <v>20610648.569999997</v>
      </c>
      <c r="K9" s="23">
        <f t="shared" si="0"/>
        <v>0.317086901076923</v>
      </c>
      <c r="L9" s="15">
        <v>6970880.3099999996</v>
      </c>
      <c r="M9" s="181"/>
      <c r="N9" s="283"/>
    </row>
    <row r="10" spans="1:14" ht="60" customHeight="1" x14ac:dyDescent="0.2">
      <c r="A10" s="82">
        <v>6</v>
      </c>
      <c r="B10" s="334" t="s">
        <v>121</v>
      </c>
      <c r="C10" s="120" t="s">
        <v>302</v>
      </c>
      <c r="D10" s="147" t="s">
        <v>365</v>
      </c>
      <c r="E10" s="147" t="s">
        <v>296</v>
      </c>
      <c r="F10" s="335" t="s">
        <v>138</v>
      </c>
      <c r="G10" s="335" t="s">
        <v>139</v>
      </c>
      <c r="H10" s="165" t="s">
        <v>45</v>
      </c>
      <c r="I10" s="334">
        <v>11000000</v>
      </c>
      <c r="J10" s="37">
        <v>147454.19</v>
      </c>
      <c r="K10" s="23">
        <f t="shared" si="0"/>
        <v>1.3404926363636363E-2</v>
      </c>
      <c r="L10" s="15">
        <v>37454.19</v>
      </c>
      <c r="M10" s="181"/>
      <c r="N10" s="283"/>
    </row>
    <row r="11" spans="1:14" ht="30" customHeight="1" x14ac:dyDescent="0.2">
      <c r="A11" s="82">
        <v>7</v>
      </c>
      <c r="B11" s="334" t="s">
        <v>122</v>
      </c>
      <c r="C11" s="147" t="s">
        <v>301</v>
      </c>
      <c r="D11" s="147" t="s">
        <v>366</v>
      </c>
      <c r="E11" s="147" t="s">
        <v>367</v>
      </c>
      <c r="F11" s="335" t="s">
        <v>140</v>
      </c>
      <c r="G11" s="335" t="s">
        <v>141</v>
      </c>
      <c r="H11" s="165" t="s">
        <v>45</v>
      </c>
      <c r="I11" s="334">
        <v>10000000</v>
      </c>
      <c r="J11" s="37">
        <v>302516.57</v>
      </c>
      <c r="K11" s="23">
        <f t="shared" si="0"/>
        <v>3.0251657000000001E-2</v>
      </c>
      <c r="L11" s="15">
        <v>202606.57</v>
      </c>
      <c r="M11" s="181"/>
      <c r="N11" s="283"/>
    </row>
    <row r="12" spans="1:14" ht="30" customHeight="1" x14ac:dyDescent="0.2">
      <c r="A12" s="82">
        <v>8</v>
      </c>
      <c r="B12" s="334" t="s">
        <v>123</v>
      </c>
      <c r="C12" s="147" t="s">
        <v>400</v>
      </c>
      <c r="D12" s="147" t="s">
        <v>396</v>
      </c>
      <c r="E12" s="147" t="s">
        <v>290</v>
      </c>
      <c r="F12" s="335" t="s">
        <v>142</v>
      </c>
      <c r="G12" s="335" t="s">
        <v>143</v>
      </c>
      <c r="H12" s="165" t="s">
        <v>45</v>
      </c>
      <c r="I12" s="295">
        <v>5000000</v>
      </c>
      <c r="J12" s="37">
        <v>3446339.17</v>
      </c>
      <c r="K12" s="23">
        <f t="shared" si="0"/>
        <v>0.68926783400000002</v>
      </c>
      <c r="L12" s="15">
        <v>2655957.7400000002</v>
      </c>
      <c r="M12" s="181"/>
      <c r="N12" s="283"/>
    </row>
    <row r="13" spans="1:14" ht="30" customHeight="1" x14ac:dyDescent="0.2">
      <c r="A13" s="82">
        <v>9</v>
      </c>
      <c r="B13" s="334" t="s">
        <v>124</v>
      </c>
      <c r="C13" s="147" t="s">
        <v>301</v>
      </c>
      <c r="D13" s="147" t="s">
        <v>397</v>
      </c>
      <c r="E13" s="147" t="s">
        <v>290</v>
      </c>
      <c r="F13" s="228" t="s">
        <v>142</v>
      </c>
      <c r="G13" s="335" t="s">
        <v>144</v>
      </c>
      <c r="H13" s="165" t="s">
        <v>45</v>
      </c>
      <c r="I13" s="295">
        <v>15000000</v>
      </c>
      <c r="J13" s="37">
        <v>2952982.8</v>
      </c>
      <c r="K13" s="23">
        <f t="shared" si="0"/>
        <v>0.19686551999999999</v>
      </c>
      <c r="L13" s="15">
        <v>2802982.8</v>
      </c>
      <c r="M13" s="181"/>
      <c r="N13" s="283"/>
    </row>
    <row r="14" spans="1:14" ht="15" customHeight="1" x14ac:dyDescent="0.2">
      <c r="A14" s="82">
        <v>10</v>
      </c>
      <c r="B14" s="334" t="s">
        <v>125</v>
      </c>
      <c r="C14" s="147" t="s">
        <v>301</v>
      </c>
      <c r="D14" s="147" t="s">
        <v>368</v>
      </c>
      <c r="E14" s="147" t="s">
        <v>317</v>
      </c>
      <c r="F14" s="335" t="s">
        <v>106</v>
      </c>
      <c r="G14" s="335" t="s">
        <v>145</v>
      </c>
      <c r="H14" s="165" t="s">
        <v>45</v>
      </c>
      <c r="I14" s="334">
        <v>180000000</v>
      </c>
      <c r="J14" s="37">
        <v>74194603.030000001</v>
      </c>
      <c r="K14" s="23">
        <f t="shared" si="0"/>
        <v>0.41219223905555558</v>
      </c>
      <c r="L14" s="15">
        <v>58606534.379999995</v>
      </c>
      <c r="M14" s="181"/>
      <c r="N14" s="283"/>
    </row>
    <row r="15" spans="1:14" ht="30" customHeight="1" x14ac:dyDescent="0.2">
      <c r="A15" s="82">
        <v>11</v>
      </c>
      <c r="B15" s="334" t="s">
        <v>126</v>
      </c>
      <c r="C15" s="147" t="s">
        <v>301</v>
      </c>
      <c r="D15" s="147" t="s">
        <v>397</v>
      </c>
      <c r="E15" s="147" t="s">
        <v>290</v>
      </c>
      <c r="F15" s="335" t="s">
        <v>146</v>
      </c>
      <c r="G15" s="335" t="s">
        <v>144</v>
      </c>
      <c r="H15" s="165" t="s">
        <v>45</v>
      </c>
      <c r="I15" s="334">
        <v>20000000</v>
      </c>
      <c r="J15" s="37">
        <v>2243279.8899999997</v>
      </c>
      <c r="K15" s="23">
        <f t="shared" si="0"/>
        <v>0.11216399449999999</v>
      </c>
      <c r="L15" s="15">
        <v>2243279.8899999997</v>
      </c>
      <c r="M15" s="181"/>
      <c r="N15" s="283"/>
    </row>
    <row r="16" spans="1:14" ht="15" customHeight="1" x14ac:dyDescent="0.2">
      <c r="A16" s="82">
        <v>12</v>
      </c>
      <c r="B16" s="334" t="s">
        <v>127</v>
      </c>
      <c r="C16" s="147" t="s">
        <v>301</v>
      </c>
      <c r="D16" s="147" t="s">
        <v>398</v>
      </c>
      <c r="E16" s="147" t="s">
        <v>388</v>
      </c>
      <c r="F16" s="335" t="s">
        <v>147</v>
      </c>
      <c r="G16" s="335" t="s">
        <v>144</v>
      </c>
      <c r="H16" s="165" t="s">
        <v>45</v>
      </c>
      <c r="I16" s="334">
        <v>30000000</v>
      </c>
      <c r="J16" s="37">
        <v>300000</v>
      </c>
      <c r="K16" s="23">
        <f t="shared" si="0"/>
        <v>0.01</v>
      </c>
      <c r="L16" s="15">
        <v>300000</v>
      </c>
      <c r="M16" s="181"/>
      <c r="N16" s="283"/>
    </row>
    <row r="17" spans="1:250" ht="15" customHeight="1" x14ac:dyDescent="0.2">
      <c r="A17" s="337">
        <v>13</v>
      </c>
      <c r="B17" s="207" t="s">
        <v>128</v>
      </c>
      <c r="C17" s="493" t="s">
        <v>301</v>
      </c>
      <c r="D17" s="493" t="s">
        <v>399</v>
      </c>
      <c r="E17" s="493" t="s">
        <v>317</v>
      </c>
      <c r="F17" s="491" t="s">
        <v>148</v>
      </c>
      <c r="G17" s="491" t="s">
        <v>144</v>
      </c>
      <c r="H17" s="338"/>
      <c r="I17" s="339"/>
      <c r="J17" s="34"/>
      <c r="K17" s="35"/>
      <c r="L17" s="36"/>
      <c r="M17" s="169"/>
      <c r="N17" s="283"/>
    </row>
    <row r="18" spans="1:250" ht="15" customHeight="1" x14ac:dyDescent="0.2">
      <c r="A18" s="337"/>
      <c r="B18" s="203" t="s">
        <v>13</v>
      </c>
      <c r="C18" s="494"/>
      <c r="D18" s="494"/>
      <c r="E18" s="494"/>
      <c r="F18" s="491"/>
      <c r="G18" s="491"/>
      <c r="H18" s="338" t="s">
        <v>45</v>
      </c>
      <c r="I18" s="340">
        <v>60000000</v>
      </c>
      <c r="J18" s="34">
        <v>600000</v>
      </c>
      <c r="K18" s="35">
        <f t="shared" si="0"/>
        <v>0.01</v>
      </c>
      <c r="L18" s="36">
        <v>600000</v>
      </c>
      <c r="M18" s="169"/>
      <c r="N18" s="283"/>
    </row>
    <row r="19" spans="1:250" ht="15" customHeight="1" x14ac:dyDescent="0.2">
      <c r="A19" s="337"/>
      <c r="B19" s="203" t="s">
        <v>14</v>
      </c>
      <c r="C19" s="494"/>
      <c r="D19" s="494"/>
      <c r="E19" s="494"/>
      <c r="F19" s="491"/>
      <c r="G19" s="491"/>
      <c r="H19" s="338" t="s">
        <v>45</v>
      </c>
      <c r="I19" s="340">
        <v>150000000</v>
      </c>
      <c r="J19" s="34">
        <v>16607371.99</v>
      </c>
      <c r="K19" s="35">
        <f t="shared" si="0"/>
        <v>0.11071581326666667</v>
      </c>
      <c r="L19" s="36">
        <v>16607371.99</v>
      </c>
      <c r="M19" s="169"/>
      <c r="N19" s="283"/>
    </row>
    <row r="20" spans="1:250" ht="15" customHeight="1" x14ac:dyDescent="0.2">
      <c r="A20" s="341"/>
      <c r="B20" s="12" t="s">
        <v>15</v>
      </c>
      <c r="C20" s="495"/>
      <c r="D20" s="495"/>
      <c r="E20" s="495"/>
      <c r="F20" s="492"/>
      <c r="G20" s="492"/>
      <c r="H20" s="89" t="s">
        <v>45</v>
      </c>
      <c r="I20" s="90">
        <f>I18+I19</f>
        <v>210000000</v>
      </c>
      <c r="J20" s="90">
        <f t="shared" ref="J20:L20" si="1">J18+J19</f>
        <v>17207371.990000002</v>
      </c>
      <c r="K20" s="91">
        <f t="shared" si="0"/>
        <v>8.1939866619047633E-2</v>
      </c>
      <c r="L20" s="90">
        <f t="shared" si="1"/>
        <v>17207371.990000002</v>
      </c>
      <c r="M20" s="181"/>
      <c r="N20" s="283"/>
    </row>
    <row r="21" spans="1:250" ht="30" customHeight="1" x14ac:dyDescent="0.2">
      <c r="A21" s="82">
        <v>14</v>
      </c>
      <c r="B21" s="334" t="s">
        <v>129</v>
      </c>
      <c r="C21" s="147" t="s">
        <v>301</v>
      </c>
      <c r="D21" s="147" t="s">
        <v>369</v>
      </c>
      <c r="E21" s="147" t="s">
        <v>294</v>
      </c>
      <c r="F21" s="335" t="s">
        <v>149</v>
      </c>
      <c r="G21" s="335" t="s">
        <v>150</v>
      </c>
      <c r="H21" s="165" t="s">
        <v>45</v>
      </c>
      <c r="I21" s="334">
        <v>10000000</v>
      </c>
      <c r="J21" s="37">
        <v>10000000</v>
      </c>
      <c r="K21" s="23">
        <f t="shared" si="0"/>
        <v>1</v>
      </c>
      <c r="L21" s="15">
        <v>10000000</v>
      </c>
      <c r="M21" s="181"/>
      <c r="N21" s="283"/>
    </row>
    <row r="22" spans="1:250" ht="30" customHeight="1" thickBot="1" x14ac:dyDescent="0.25">
      <c r="A22" s="76">
        <v>15</v>
      </c>
      <c r="B22" s="102" t="s">
        <v>130</v>
      </c>
      <c r="C22" s="121" t="s">
        <v>300</v>
      </c>
      <c r="D22" s="121" t="s">
        <v>370</v>
      </c>
      <c r="E22" s="121" t="s">
        <v>317</v>
      </c>
      <c r="F22" s="342" t="s">
        <v>151</v>
      </c>
      <c r="G22" s="342" t="s">
        <v>152</v>
      </c>
      <c r="H22" s="343" t="s">
        <v>45</v>
      </c>
      <c r="I22" s="102">
        <v>10000000</v>
      </c>
      <c r="J22" s="70">
        <v>100000</v>
      </c>
      <c r="K22" s="68">
        <f t="shared" si="0"/>
        <v>0.01</v>
      </c>
      <c r="L22" s="67">
        <v>100000</v>
      </c>
      <c r="M22" s="185"/>
      <c r="N22" s="283"/>
    </row>
    <row r="23" spans="1:250" ht="15" customHeight="1" x14ac:dyDescent="0.2">
      <c r="A23" s="486" t="s">
        <v>154</v>
      </c>
      <c r="B23" s="487"/>
      <c r="C23" s="487"/>
      <c r="D23" s="487"/>
      <c r="E23" s="487"/>
      <c r="F23" s="487"/>
      <c r="G23" s="487"/>
      <c r="H23" s="487"/>
      <c r="I23" s="487"/>
      <c r="J23" s="487"/>
      <c r="K23" s="487"/>
      <c r="L23" s="487"/>
      <c r="M23" s="488"/>
      <c r="N23" s="283"/>
    </row>
    <row r="24" spans="1:250" s="4" customFormat="1" ht="30" customHeight="1" thickBot="1" x14ac:dyDescent="0.25">
      <c r="A24" s="76">
        <v>1</v>
      </c>
      <c r="B24" s="344" t="s">
        <v>287</v>
      </c>
      <c r="C24" s="147" t="s">
        <v>301</v>
      </c>
      <c r="D24" s="121" t="s">
        <v>371</v>
      </c>
      <c r="E24" s="121" t="s">
        <v>372</v>
      </c>
      <c r="F24" s="184" t="s">
        <v>155</v>
      </c>
      <c r="G24" s="184" t="s">
        <v>156</v>
      </c>
      <c r="H24" s="191" t="s">
        <v>45</v>
      </c>
      <c r="I24" s="101">
        <v>70000000</v>
      </c>
      <c r="J24" s="70">
        <v>69113636.790000007</v>
      </c>
      <c r="K24" s="68">
        <f t="shared" si="0"/>
        <v>0.98733766842857151</v>
      </c>
      <c r="L24" s="67">
        <v>14677615.93</v>
      </c>
      <c r="M24" s="185"/>
      <c r="N24" s="333"/>
    </row>
    <row r="25" spans="1:250" s="4" customFormat="1" x14ac:dyDescent="0.2">
      <c r="A25" s="486" t="s">
        <v>115</v>
      </c>
      <c r="B25" s="487"/>
      <c r="C25" s="487"/>
      <c r="D25" s="487"/>
      <c r="E25" s="487"/>
      <c r="F25" s="487"/>
      <c r="G25" s="487"/>
      <c r="H25" s="487"/>
      <c r="I25" s="487"/>
      <c r="J25" s="487"/>
      <c r="K25" s="487"/>
      <c r="L25" s="487"/>
      <c r="M25" s="488"/>
      <c r="N25" s="333"/>
    </row>
    <row r="26" spans="1:250" s="4" customFormat="1" ht="15" customHeight="1" x14ac:dyDescent="0.2">
      <c r="A26" s="300">
        <v>1</v>
      </c>
      <c r="B26" s="314" t="s">
        <v>118</v>
      </c>
      <c r="C26" s="120" t="s">
        <v>302</v>
      </c>
      <c r="D26" s="120" t="s">
        <v>373</v>
      </c>
      <c r="E26" s="345" t="s">
        <v>294</v>
      </c>
      <c r="F26" s="92" t="s">
        <v>153</v>
      </c>
      <c r="G26" s="92" t="s">
        <v>144</v>
      </c>
      <c r="H26" s="186" t="s">
        <v>45</v>
      </c>
      <c r="I26" s="346">
        <v>1992500</v>
      </c>
      <c r="J26" s="84">
        <v>568416.47</v>
      </c>
      <c r="K26" s="85">
        <f t="shared" si="0"/>
        <v>0.28527802760351317</v>
      </c>
      <c r="L26" s="86">
        <v>568416.47</v>
      </c>
      <c r="M26" s="318"/>
      <c r="N26" s="333"/>
    </row>
    <row r="27" spans="1:250" s="164" customFormat="1" ht="30" customHeight="1" x14ac:dyDescent="0.2">
      <c r="A27" s="300">
        <v>2</v>
      </c>
      <c r="B27" s="301" t="s">
        <v>121</v>
      </c>
      <c r="C27" s="347" t="s">
        <v>302</v>
      </c>
      <c r="D27" s="306" t="s">
        <v>396</v>
      </c>
      <c r="E27" s="348" t="s">
        <v>290</v>
      </c>
      <c r="F27" s="349" t="s">
        <v>404</v>
      </c>
      <c r="G27" s="349" t="s">
        <v>405</v>
      </c>
      <c r="H27" s="302" t="s">
        <v>45</v>
      </c>
      <c r="I27" s="350">
        <v>2000000</v>
      </c>
      <c r="J27" s="141">
        <v>0</v>
      </c>
      <c r="K27" s="351">
        <f t="shared" si="0"/>
        <v>0</v>
      </c>
      <c r="L27" s="317">
        <v>0</v>
      </c>
      <c r="M27" s="307"/>
      <c r="N27" s="352"/>
    </row>
    <row r="28" spans="1:250" ht="30" customHeight="1" thickBot="1" x14ac:dyDescent="0.25">
      <c r="A28" s="76">
        <v>2</v>
      </c>
      <c r="B28" s="101" t="s">
        <v>130</v>
      </c>
      <c r="C28" s="121" t="s">
        <v>300</v>
      </c>
      <c r="D28" s="121" t="s">
        <v>370</v>
      </c>
      <c r="E28" s="121" t="s">
        <v>317</v>
      </c>
      <c r="F28" s="72" t="s">
        <v>151</v>
      </c>
      <c r="G28" s="72" t="s">
        <v>150</v>
      </c>
      <c r="H28" s="191" t="s">
        <v>45</v>
      </c>
      <c r="I28" s="353">
        <v>1000000</v>
      </c>
      <c r="J28" s="67">
        <v>0</v>
      </c>
      <c r="K28" s="68">
        <f t="shared" si="0"/>
        <v>0</v>
      </c>
      <c r="L28" s="67">
        <v>0</v>
      </c>
      <c r="M28" s="185"/>
      <c r="N28" s="283"/>
    </row>
    <row r="29" spans="1:250" x14ac:dyDescent="0.2">
      <c r="A29" s="283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</row>
    <row r="30" spans="1:250" x14ac:dyDescent="0.2">
      <c r="A30" s="283"/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</row>
    <row r="31" spans="1:250" s="52" customFormat="1" x14ac:dyDescent="0.2">
      <c r="A31" s="284"/>
      <c r="B31" s="285" t="s">
        <v>158</v>
      </c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129"/>
      <c r="P31" s="129"/>
      <c r="Q31" s="129"/>
      <c r="R31" s="129"/>
      <c r="S31" s="129"/>
      <c r="T31" s="129"/>
      <c r="U31" s="129"/>
      <c r="V31" s="122"/>
      <c r="W31" s="130"/>
      <c r="X31" s="131"/>
      <c r="Y31" s="132"/>
      <c r="Z31" s="133"/>
      <c r="AA31" s="134"/>
      <c r="AB31" s="134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</row>
    <row r="32" spans="1:250" s="74" customFormat="1" ht="16.899999999999999" customHeight="1" x14ac:dyDescent="0.2">
      <c r="A32" s="332" t="s">
        <v>110</v>
      </c>
      <c r="B32" s="354" t="s">
        <v>157</v>
      </c>
      <c r="C32" s="355"/>
      <c r="D32" s="356"/>
      <c r="E32" s="357"/>
      <c r="F32" s="357"/>
      <c r="G32" s="290"/>
      <c r="H32" s="290"/>
      <c r="I32" s="290"/>
      <c r="J32" s="290"/>
      <c r="K32" s="290"/>
      <c r="L32" s="290"/>
      <c r="M32" s="290"/>
      <c r="N32" s="290"/>
      <c r="O32" s="135"/>
      <c r="P32" s="135"/>
      <c r="Q32" s="135"/>
      <c r="R32" s="135"/>
      <c r="S32" s="135"/>
      <c r="T32" s="135"/>
      <c r="U32" s="135"/>
      <c r="V32" s="135"/>
      <c r="W32" s="135"/>
      <c r="X32" s="136"/>
      <c r="Y32" s="2"/>
      <c r="Z32" s="137"/>
      <c r="AA32" s="137"/>
      <c r="AB32" s="137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52"/>
      <c r="HJ32" s="52"/>
      <c r="HK32" s="52"/>
      <c r="HL32" s="52"/>
      <c r="HM32" s="52"/>
      <c r="HN32" s="52"/>
      <c r="HO32" s="52"/>
      <c r="HP32" s="52"/>
      <c r="HQ32" s="52"/>
      <c r="HR32" s="52"/>
      <c r="HS32" s="52"/>
      <c r="HT32" s="5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52"/>
      <c r="IF32" s="52"/>
      <c r="IG32" s="52"/>
      <c r="IH32" s="52"/>
      <c r="II32" s="52"/>
      <c r="IJ32" s="52"/>
      <c r="IK32" s="52"/>
      <c r="IL32" s="52"/>
      <c r="IM32" s="52"/>
      <c r="IN32" s="52"/>
      <c r="IO32" s="52"/>
      <c r="IP32" s="52"/>
    </row>
    <row r="33" spans="1:14" x14ac:dyDescent="0.2">
      <c r="A33" s="283"/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</row>
    <row r="34" spans="1:14" x14ac:dyDescent="0.2">
      <c r="A34" s="283"/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</row>
  </sheetData>
  <mergeCells count="16">
    <mergeCell ref="A4:M4"/>
    <mergeCell ref="A23:M23"/>
    <mergeCell ref="A25:M25"/>
    <mergeCell ref="F17:F20"/>
    <mergeCell ref="G17:G20"/>
    <mergeCell ref="D17:D20"/>
    <mergeCell ref="E17:E20"/>
    <mergeCell ref="C17:C20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zoomScaleNormal="100" workbookViewId="0">
      <pane ySplit="3" topLeftCell="A4" activePane="bottomLeft" state="frozen"/>
      <selection pane="bottomLeft" activeCell="O13" sqref="O1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2" customFormat="1" ht="15.75" customHeight="1" thickBot="1" x14ac:dyDescent="0.25">
      <c r="A1" s="511" t="s">
        <v>161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3"/>
    </row>
    <row r="2" spans="1:13" s="2" customFormat="1" ht="15.75" customHeight="1" thickBot="1" x14ac:dyDescent="0.25">
      <c r="A2" s="521" t="s">
        <v>11</v>
      </c>
      <c r="B2" s="496" t="s">
        <v>0</v>
      </c>
      <c r="C2" s="196"/>
      <c r="D2" s="498" t="s">
        <v>1</v>
      </c>
      <c r="E2" s="499"/>
      <c r="F2" s="499"/>
      <c r="G2" s="500"/>
      <c r="H2" s="496" t="s">
        <v>2</v>
      </c>
      <c r="I2" s="498" t="s">
        <v>3</v>
      </c>
      <c r="J2" s="499"/>
      <c r="K2" s="500"/>
      <c r="L2" s="519" t="s">
        <v>58</v>
      </c>
      <c r="M2" s="514" t="s">
        <v>10</v>
      </c>
    </row>
    <row r="3" spans="1:13" s="2" customFormat="1" ht="45" customHeight="1" thickBot="1" x14ac:dyDescent="0.25">
      <c r="A3" s="522"/>
      <c r="B3" s="497"/>
      <c r="C3" s="197" t="s">
        <v>4</v>
      </c>
      <c r="D3" s="198" t="s">
        <v>5</v>
      </c>
      <c r="E3" s="199" t="s">
        <v>9</v>
      </c>
      <c r="F3" s="197" t="s">
        <v>6</v>
      </c>
      <c r="G3" s="200" t="s">
        <v>7</v>
      </c>
      <c r="H3" s="497"/>
      <c r="I3" s="197" t="s">
        <v>8</v>
      </c>
      <c r="J3" s="201" t="s">
        <v>56</v>
      </c>
      <c r="K3" s="202" t="s">
        <v>57</v>
      </c>
      <c r="L3" s="520"/>
      <c r="M3" s="515"/>
    </row>
    <row r="4" spans="1:13" x14ac:dyDescent="0.25">
      <c r="A4" s="486" t="s">
        <v>162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8"/>
    </row>
    <row r="5" spans="1:13" s="5" customFormat="1" ht="15" customHeight="1" x14ac:dyDescent="0.25">
      <c r="A5" s="166">
        <v>1</v>
      </c>
      <c r="B5" s="167" t="s">
        <v>163</v>
      </c>
      <c r="C5" s="550" t="s">
        <v>406</v>
      </c>
      <c r="D5" s="493" t="s">
        <v>323</v>
      </c>
      <c r="E5" s="544" t="s">
        <v>170</v>
      </c>
      <c r="F5" s="544" t="s">
        <v>170</v>
      </c>
      <c r="G5" s="544" t="s">
        <v>171</v>
      </c>
      <c r="H5" s="168"/>
      <c r="I5" s="98"/>
      <c r="J5" s="34"/>
      <c r="K5" s="35"/>
      <c r="L5" s="36"/>
      <c r="M5" s="169"/>
    </row>
    <row r="6" spans="1:13" ht="15" customHeight="1" x14ac:dyDescent="0.25">
      <c r="A6" s="77"/>
      <c r="B6" s="170" t="s">
        <v>164</v>
      </c>
      <c r="C6" s="551"/>
      <c r="D6" s="494"/>
      <c r="E6" s="545"/>
      <c r="F6" s="545"/>
      <c r="G6" s="545"/>
      <c r="H6" s="168" t="s">
        <v>45</v>
      </c>
      <c r="I6" s="98">
        <v>40423203</v>
      </c>
      <c r="J6" s="34">
        <v>37555627</v>
      </c>
      <c r="K6" s="35">
        <f>J6/I6</f>
        <v>0.92906113847534544</v>
      </c>
      <c r="L6" s="36">
        <v>15447177</v>
      </c>
      <c r="M6" s="169"/>
    </row>
    <row r="7" spans="1:13" ht="15" customHeight="1" x14ac:dyDescent="0.25">
      <c r="A7" s="171"/>
      <c r="B7" s="172" t="s">
        <v>165</v>
      </c>
      <c r="C7" s="551"/>
      <c r="D7" s="494"/>
      <c r="E7" s="545"/>
      <c r="F7" s="545"/>
      <c r="G7" s="545"/>
      <c r="H7" s="173" t="s">
        <v>45</v>
      </c>
      <c r="I7" s="174">
        <v>18169412</v>
      </c>
      <c r="J7" s="34">
        <v>18169412</v>
      </c>
      <c r="K7" s="35">
        <f>J7/I7</f>
        <v>1</v>
      </c>
      <c r="L7" s="36">
        <v>1530593</v>
      </c>
      <c r="M7" s="169"/>
    </row>
    <row r="8" spans="1:13" ht="15" customHeight="1" x14ac:dyDescent="0.25">
      <c r="A8" s="175"/>
      <c r="B8" s="176" t="s">
        <v>166</v>
      </c>
      <c r="C8" s="551"/>
      <c r="D8" s="494"/>
      <c r="E8" s="545"/>
      <c r="F8" s="545"/>
      <c r="G8" s="545"/>
      <c r="H8" s="173" t="s">
        <v>45</v>
      </c>
      <c r="I8" s="177">
        <v>1407385</v>
      </c>
      <c r="J8" s="34">
        <v>0</v>
      </c>
      <c r="K8" s="35">
        <f>J8/I8</f>
        <v>0</v>
      </c>
      <c r="L8" s="36">
        <v>0</v>
      </c>
      <c r="M8" s="169"/>
    </row>
    <row r="9" spans="1:13" ht="15" customHeight="1" x14ac:dyDescent="0.25">
      <c r="A9" s="178"/>
      <c r="B9" s="179" t="s">
        <v>167</v>
      </c>
      <c r="C9" s="552"/>
      <c r="D9" s="495"/>
      <c r="E9" s="546"/>
      <c r="F9" s="546"/>
      <c r="G9" s="546"/>
      <c r="H9" s="180" t="s">
        <v>45</v>
      </c>
      <c r="I9" s="179">
        <f>SUM(I6:I8)</f>
        <v>60000000</v>
      </c>
      <c r="J9" s="179">
        <f>SUM(J6:J8)</f>
        <v>55725039</v>
      </c>
      <c r="K9" s="91">
        <f>J9/I9</f>
        <v>0.92875065000000001</v>
      </c>
      <c r="L9" s="179">
        <f>SUM(L6:L8)</f>
        <v>16977770</v>
      </c>
      <c r="M9" s="181"/>
    </row>
    <row r="10" spans="1:13" ht="30" customHeight="1" thickBot="1" x14ac:dyDescent="0.3">
      <c r="A10" s="76">
        <v>2</v>
      </c>
      <c r="B10" s="182" t="s">
        <v>168</v>
      </c>
      <c r="C10" s="183" t="s">
        <v>302</v>
      </c>
      <c r="D10" s="121" t="s">
        <v>324</v>
      </c>
      <c r="E10" s="184" t="s">
        <v>173</v>
      </c>
      <c r="F10" s="184" t="s">
        <v>173</v>
      </c>
      <c r="G10" s="184" t="s">
        <v>172</v>
      </c>
      <c r="H10" s="100" t="s">
        <v>45</v>
      </c>
      <c r="I10" s="101">
        <v>11000000</v>
      </c>
      <c r="J10" s="75">
        <v>0</v>
      </c>
      <c r="K10" s="68">
        <f>J10/I10</f>
        <v>0</v>
      </c>
      <c r="L10" s="75">
        <v>0</v>
      </c>
      <c r="M10" s="185"/>
    </row>
    <row r="11" spans="1:13" s="5" customFormat="1" ht="15.75" thickBot="1" x14ac:dyDescent="0.3">
      <c r="A11" s="547" t="s">
        <v>169</v>
      </c>
      <c r="B11" s="548"/>
      <c r="C11" s="548"/>
      <c r="D11" s="548"/>
      <c r="E11" s="548"/>
      <c r="F11" s="548"/>
      <c r="G11" s="548"/>
      <c r="H11" s="548"/>
      <c r="I11" s="548"/>
      <c r="J11" s="548"/>
      <c r="K11" s="548"/>
      <c r="L11" s="548"/>
      <c r="M11" s="549"/>
    </row>
    <row r="12" spans="1:13" s="5" customFormat="1" ht="60" x14ac:dyDescent="0.25">
      <c r="A12" s="193">
        <v>1</v>
      </c>
      <c r="B12" s="457" t="s">
        <v>174</v>
      </c>
      <c r="C12" s="458" t="s">
        <v>379</v>
      </c>
      <c r="D12" s="459" t="s">
        <v>412</v>
      </c>
      <c r="E12" s="459" t="s">
        <v>417</v>
      </c>
      <c r="F12" s="460" t="s">
        <v>179</v>
      </c>
      <c r="G12" s="461" t="s">
        <v>407</v>
      </c>
      <c r="H12" s="461" t="s">
        <v>45</v>
      </c>
      <c r="I12" s="462">
        <v>13634032</v>
      </c>
      <c r="J12" s="463">
        <v>12270613</v>
      </c>
      <c r="K12" s="464">
        <f t="shared" ref="K12:K16" si="0">J12/I12</f>
        <v>0.89999884113518291</v>
      </c>
      <c r="L12" s="463">
        <v>0</v>
      </c>
      <c r="M12" s="465"/>
    </row>
    <row r="13" spans="1:13" s="5" customFormat="1" ht="60" x14ac:dyDescent="0.25">
      <c r="A13" s="300">
        <v>2</v>
      </c>
      <c r="B13" s="404" t="s">
        <v>175</v>
      </c>
      <c r="C13" s="454" t="s">
        <v>379</v>
      </c>
      <c r="D13" s="455" t="s">
        <v>180</v>
      </c>
      <c r="E13" s="455" t="s">
        <v>417</v>
      </c>
      <c r="F13" s="456" t="s">
        <v>180</v>
      </c>
      <c r="G13" s="302" t="s">
        <v>407</v>
      </c>
      <c r="H13" s="302" t="s">
        <v>45</v>
      </c>
      <c r="I13" s="388">
        <v>13843875</v>
      </c>
      <c r="J13" s="125">
        <v>13843875</v>
      </c>
      <c r="K13" s="124">
        <f t="shared" si="0"/>
        <v>1</v>
      </c>
      <c r="L13" s="125">
        <v>692194</v>
      </c>
      <c r="M13" s="303"/>
    </row>
    <row r="14" spans="1:13" s="5" customFormat="1" ht="48" x14ac:dyDescent="0.25">
      <c r="A14" s="300">
        <v>3</v>
      </c>
      <c r="B14" s="404" t="s">
        <v>176</v>
      </c>
      <c r="C14" s="454" t="s">
        <v>379</v>
      </c>
      <c r="D14" s="455" t="s">
        <v>413</v>
      </c>
      <c r="E14" s="455" t="s">
        <v>418</v>
      </c>
      <c r="F14" s="456" t="s">
        <v>181</v>
      </c>
      <c r="G14" s="302" t="s">
        <v>408</v>
      </c>
      <c r="H14" s="302" t="s">
        <v>45</v>
      </c>
      <c r="I14" s="388">
        <v>8569651</v>
      </c>
      <c r="J14" s="125">
        <v>7711200</v>
      </c>
      <c r="K14" s="124">
        <f t="shared" si="0"/>
        <v>0.89982660904160505</v>
      </c>
      <c r="L14" s="125">
        <v>0</v>
      </c>
      <c r="M14" s="303"/>
    </row>
    <row r="15" spans="1:13" s="5" customFormat="1" ht="36" x14ac:dyDescent="0.25">
      <c r="A15" s="300">
        <v>4</v>
      </c>
      <c r="B15" s="404" t="s">
        <v>177</v>
      </c>
      <c r="C15" s="454" t="s">
        <v>379</v>
      </c>
      <c r="D15" s="455" t="s">
        <v>414</v>
      </c>
      <c r="E15" s="455" t="s">
        <v>317</v>
      </c>
      <c r="F15" s="456" t="s">
        <v>182</v>
      </c>
      <c r="G15" s="302" t="s">
        <v>409</v>
      </c>
      <c r="H15" s="302" t="s">
        <v>45</v>
      </c>
      <c r="I15" s="388">
        <v>10197423</v>
      </c>
      <c r="J15" s="125">
        <v>5006810</v>
      </c>
      <c r="K15" s="124">
        <f t="shared" si="0"/>
        <v>0.49098777210673716</v>
      </c>
      <c r="L15" s="125">
        <v>4170870</v>
      </c>
      <c r="M15" s="303"/>
    </row>
    <row r="16" spans="1:13" s="5" customFormat="1" ht="24" x14ac:dyDescent="0.25">
      <c r="A16" s="300">
        <v>5</v>
      </c>
      <c r="B16" s="404" t="s">
        <v>178</v>
      </c>
      <c r="C16" s="454" t="s">
        <v>379</v>
      </c>
      <c r="D16" s="455" t="s">
        <v>416</v>
      </c>
      <c r="E16" s="455" t="s">
        <v>329</v>
      </c>
      <c r="F16" s="456" t="s">
        <v>183</v>
      </c>
      <c r="G16" s="302" t="s">
        <v>410</v>
      </c>
      <c r="H16" s="302" t="s">
        <v>45</v>
      </c>
      <c r="I16" s="388">
        <v>1555200</v>
      </c>
      <c r="J16" s="125">
        <v>1281163</v>
      </c>
      <c r="K16" s="124">
        <f t="shared" si="0"/>
        <v>0.82379308127572015</v>
      </c>
      <c r="L16" s="125">
        <v>173555</v>
      </c>
      <c r="M16" s="303"/>
    </row>
    <row r="17" spans="1:13" s="5" customFormat="1" ht="24.75" thickBot="1" x14ac:dyDescent="0.3">
      <c r="A17" s="276">
        <v>6</v>
      </c>
      <c r="B17" s="428" t="s">
        <v>415</v>
      </c>
      <c r="C17" s="466" t="s">
        <v>379</v>
      </c>
      <c r="D17" s="467" t="s">
        <v>311</v>
      </c>
      <c r="E17" s="467" t="s">
        <v>419</v>
      </c>
      <c r="F17" s="468" t="s">
        <v>420</v>
      </c>
      <c r="G17" s="312" t="s">
        <v>410</v>
      </c>
      <c r="H17" s="312" t="s">
        <v>45</v>
      </c>
      <c r="I17" s="469">
        <v>15069280</v>
      </c>
      <c r="J17" s="470">
        <v>14614195</v>
      </c>
      <c r="K17" s="471">
        <f t="shared" ref="K17" si="1">J17/I17</f>
        <v>0.9698004815094019</v>
      </c>
      <c r="L17" s="472">
        <v>10533195</v>
      </c>
      <c r="M17" s="473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pane ySplit="3" topLeftCell="A4" activePane="bottomLeft" state="frozen"/>
      <selection pane="bottomLeft" activeCell="E21" sqref="E21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2" customFormat="1" ht="15.75" customHeight="1" thickBot="1" x14ac:dyDescent="0.25">
      <c r="A1" s="511" t="s">
        <v>191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3"/>
    </row>
    <row r="2" spans="1:13" s="2" customFormat="1" ht="15.75" customHeight="1" thickBot="1" x14ac:dyDescent="0.25">
      <c r="A2" s="521" t="s">
        <v>11</v>
      </c>
      <c r="B2" s="496" t="s">
        <v>0</v>
      </c>
      <c r="C2" s="196"/>
      <c r="D2" s="498" t="s">
        <v>1</v>
      </c>
      <c r="E2" s="499"/>
      <c r="F2" s="499"/>
      <c r="G2" s="500"/>
      <c r="H2" s="496" t="s">
        <v>2</v>
      </c>
      <c r="I2" s="498" t="s">
        <v>3</v>
      </c>
      <c r="J2" s="499"/>
      <c r="K2" s="500"/>
      <c r="L2" s="519" t="s">
        <v>58</v>
      </c>
      <c r="M2" s="514" t="s">
        <v>10</v>
      </c>
    </row>
    <row r="3" spans="1:13" s="2" customFormat="1" ht="45" customHeight="1" thickBot="1" x14ac:dyDescent="0.25">
      <c r="A3" s="522"/>
      <c r="B3" s="497"/>
      <c r="C3" s="197" t="s">
        <v>4</v>
      </c>
      <c r="D3" s="198" t="s">
        <v>5</v>
      </c>
      <c r="E3" s="199" t="s">
        <v>9</v>
      </c>
      <c r="F3" s="197" t="s">
        <v>6</v>
      </c>
      <c r="G3" s="200" t="s">
        <v>7</v>
      </c>
      <c r="H3" s="497"/>
      <c r="I3" s="197" t="s">
        <v>8</v>
      </c>
      <c r="J3" s="201" t="s">
        <v>56</v>
      </c>
      <c r="K3" s="202" t="s">
        <v>57</v>
      </c>
      <c r="L3" s="520"/>
      <c r="M3" s="515"/>
    </row>
    <row r="4" spans="1:13" x14ac:dyDescent="0.25">
      <c r="A4" s="486" t="s">
        <v>192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8"/>
    </row>
    <row r="5" spans="1:13" ht="15" customHeight="1" x14ac:dyDescent="0.25">
      <c r="A5" s="358">
        <v>1</v>
      </c>
      <c r="B5" s="359" t="s">
        <v>193</v>
      </c>
      <c r="C5" s="493" t="s">
        <v>297</v>
      </c>
      <c r="D5" s="493" t="s">
        <v>296</v>
      </c>
      <c r="E5" s="493" t="s">
        <v>315</v>
      </c>
      <c r="F5" s="490" t="s">
        <v>195</v>
      </c>
      <c r="G5" s="490" t="s">
        <v>196</v>
      </c>
      <c r="H5" s="360"/>
      <c r="I5" s="361"/>
      <c r="J5" s="99"/>
      <c r="K5" s="95"/>
      <c r="L5" s="94"/>
      <c r="M5" s="235"/>
    </row>
    <row r="6" spans="1:13" ht="15" customHeight="1" x14ac:dyDescent="0.25">
      <c r="A6" s="362"/>
      <c r="B6" s="177" t="s">
        <v>13</v>
      </c>
      <c r="C6" s="494"/>
      <c r="D6" s="494"/>
      <c r="E6" s="494"/>
      <c r="F6" s="491"/>
      <c r="G6" s="491"/>
      <c r="H6" s="173" t="s">
        <v>45</v>
      </c>
      <c r="I6" s="211">
        <v>6440000</v>
      </c>
      <c r="J6" s="34">
        <v>6439999.6700000009</v>
      </c>
      <c r="K6" s="35">
        <f t="shared" ref="K6:K12" si="0">J6/I6</f>
        <v>0.9999999487577641</v>
      </c>
      <c r="L6" s="36">
        <v>1284688.2</v>
      </c>
      <c r="M6" s="169"/>
    </row>
    <row r="7" spans="1:13" ht="15" customHeight="1" x14ac:dyDescent="0.25">
      <c r="A7" s="363"/>
      <c r="B7" s="364" t="s">
        <v>14</v>
      </c>
      <c r="C7" s="494"/>
      <c r="D7" s="494"/>
      <c r="E7" s="494"/>
      <c r="F7" s="491"/>
      <c r="G7" s="491"/>
      <c r="H7" s="173" t="s">
        <v>45</v>
      </c>
      <c r="I7" s="220">
        <v>4680000</v>
      </c>
      <c r="J7" s="34">
        <v>4386679.03</v>
      </c>
      <c r="K7" s="35">
        <f t="shared" si="0"/>
        <v>0.93732457905982913</v>
      </c>
      <c r="L7" s="36">
        <v>1197238.46</v>
      </c>
      <c r="M7" s="169"/>
    </row>
    <row r="8" spans="1:13" ht="15" customHeight="1" x14ac:dyDescent="0.25">
      <c r="A8" s="365"/>
      <c r="B8" s="366" t="s">
        <v>15</v>
      </c>
      <c r="C8" s="495"/>
      <c r="D8" s="495"/>
      <c r="E8" s="495"/>
      <c r="F8" s="492"/>
      <c r="G8" s="492"/>
      <c r="H8" s="13" t="s">
        <v>45</v>
      </c>
      <c r="I8" s="367">
        <f>SUM(I6:I7)</f>
        <v>11120000</v>
      </c>
      <c r="J8" s="367">
        <f>SUM(J6:J7)</f>
        <v>10826678.700000001</v>
      </c>
      <c r="K8" s="91">
        <f t="shared" si="0"/>
        <v>0.97362218525179867</v>
      </c>
      <c r="L8" s="367">
        <f>SUM(L6:L7)</f>
        <v>2481926.66</v>
      </c>
      <c r="M8" s="181"/>
    </row>
    <row r="9" spans="1:13" ht="15" customHeight="1" x14ac:dyDescent="0.25">
      <c r="A9" s="368">
        <v>2</v>
      </c>
      <c r="B9" s="340" t="s">
        <v>194</v>
      </c>
      <c r="C9" s="493" t="s">
        <v>297</v>
      </c>
      <c r="D9" s="493" t="s">
        <v>295</v>
      </c>
      <c r="E9" s="493" t="s">
        <v>294</v>
      </c>
      <c r="F9" s="491" t="s">
        <v>197</v>
      </c>
      <c r="G9" s="491" t="s">
        <v>198</v>
      </c>
      <c r="H9" s="173"/>
      <c r="I9" s="369"/>
      <c r="J9" s="34"/>
      <c r="K9" s="35"/>
      <c r="L9" s="36"/>
      <c r="M9" s="169"/>
    </row>
    <row r="10" spans="1:13" ht="15" customHeight="1" x14ac:dyDescent="0.25">
      <c r="A10" s="370"/>
      <c r="B10" s="174" t="s">
        <v>13</v>
      </c>
      <c r="C10" s="494"/>
      <c r="D10" s="494"/>
      <c r="E10" s="494"/>
      <c r="F10" s="491"/>
      <c r="G10" s="491"/>
      <c r="H10" s="173" t="s">
        <v>45</v>
      </c>
      <c r="I10" s="207">
        <v>7062200</v>
      </c>
      <c r="J10" s="34">
        <v>0</v>
      </c>
      <c r="K10" s="35">
        <f t="shared" si="0"/>
        <v>0</v>
      </c>
      <c r="L10" s="36">
        <v>0</v>
      </c>
      <c r="M10" s="169"/>
    </row>
    <row r="11" spans="1:13" ht="15" customHeight="1" x14ac:dyDescent="0.25">
      <c r="A11" s="362"/>
      <c r="B11" s="177" t="s">
        <v>14</v>
      </c>
      <c r="C11" s="494"/>
      <c r="D11" s="494"/>
      <c r="E11" s="494"/>
      <c r="F11" s="491"/>
      <c r="G11" s="491"/>
      <c r="H11" s="173" t="s">
        <v>45</v>
      </c>
      <c r="I11" s="211">
        <v>4724800</v>
      </c>
      <c r="J11" s="34">
        <v>0</v>
      </c>
      <c r="K11" s="35">
        <f t="shared" si="0"/>
        <v>0</v>
      </c>
      <c r="L11" s="36">
        <v>0</v>
      </c>
      <c r="M11" s="169"/>
    </row>
    <row r="12" spans="1:13" ht="15" customHeight="1" thickBot="1" x14ac:dyDescent="0.3">
      <c r="A12" s="371"/>
      <c r="B12" s="372" t="s">
        <v>15</v>
      </c>
      <c r="C12" s="523"/>
      <c r="D12" s="523"/>
      <c r="E12" s="523"/>
      <c r="F12" s="501"/>
      <c r="G12" s="501"/>
      <c r="H12" s="93" t="s">
        <v>45</v>
      </c>
      <c r="I12" s="214">
        <f>SUM(I10:I11)</f>
        <v>11787000</v>
      </c>
      <c r="J12" s="214">
        <f>SUM(J10:J11)</f>
        <v>0</v>
      </c>
      <c r="K12" s="39">
        <f t="shared" si="0"/>
        <v>0</v>
      </c>
      <c r="L12" s="373">
        <f>SUM(L10:L11)</f>
        <v>0</v>
      </c>
      <c r="M12" s="169"/>
    </row>
    <row r="13" spans="1:13" s="5" customFormat="1" x14ac:dyDescent="0.25">
      <c r="A13" s="486" t="s">
        <v>411</v>
      </c>
      <c r="B13" s="487"/>
      <c r="C13" s="487"/>
      <c r="D13" s="487"/>
      <c r="E13" s="487"/>
      <c r="F13" s="487"/>
      <c r="G13" s="487"/>
      <c r="H13" s="487"/>
      <c r="I13" s="487"/>
      <c r="J13" s="487"/>
      <c r="K13" s="487"/>
      <c r="L13" s="487"/>
      <c r="M13" s="488"/>
    </row>
    <row r="14" spans="1:13" s="5" customFormat="1" ht="30" customHeight="1" x14ac:dyDescent="0.25">
      <c r="A14" s="374">
        <v>1</v>
      </c>
      <c r="B14" s="359" t="s">
        <v>199</v>
      </c>
      <c r="C14" s="493" t="s">
        <v>297</v>
      </c>
      <c r="D14" s="493" t="s">
        <v>296</v>
      </c>
      <c r="E14" s="493" t="s">
        <v>315</v>
      </c>
      <c r="F14" s="553" t="s">
        <v>195</v>
      </c>
      <c r="G14" s="553" t="s">
        <v>196</v>
      </c>
      <c r="H14" s="360"/>
      <c r="I14" s="375"/>
      <c r="J14" s="94"/>
      <c r="K14" s="95"/>
      <c r="L14" s="94"/>
      <c r="M14" s="235"/>
    </row>
    <row r="15" spans="1:13" s="5" customFormat="1" ht="15" customHeight="1" x14ac:dyDescent="0.25">
      <c r="A15" s="376"/>
      <c r="B15" s="177" t="s">
        <v>13</v>
      </c>
      <c r="C15" s="494"/>
      <c r="D15" s="494"/>
      <c r="E15" s="494"/>
      <c r="F15" s="554"/>
      <c r="G15" s="554"/>
      <c r="H15" s="168" t="s">
        <v>45</v>
      </c>
      <c r="I15" s="264">
        <v>270000</v>
      </c>
      <c r="J15" s="36">
        <v>270000</v>
      </c>
      <c r="K15" s="35">
        <f t="shared" ref="K15:K17" si="1">J15/I15</f>
        <v>1</v>
      </c>
      <c r="L15" s="36">
        <v>120000</v>
      </c>
      <c r="M15" s="169"/>
    </row>
    <row r="16" spans="1:13" s="5" customFormat="1" ht="15" customHeight="1" x14ac:dyDescent="0.25">
      <c r="A16" s="376"/>
      <c r="B16" s="177" t="s">
        <v>14</v>
      </c>
      <c r="C16" s="494"/>
      <c r="D16" s="494"/>
      <c r="E16" s="494"/>
      <c r="F16" s="554"/>
      <c r="G16" s="554"/>
      <c r="H16" s="168" t="s">
        <v>45</v>
      </c>
      <c r="I16" s="264">
        <v>200000</v>
      </c>
      <c r="J16" s="36">
        <v>200000</v>
      </c>
      <c r="K16" s="35">
        <f t="shared" si="1"/>
        <v>1</v>
      </c>
      <c r="L16" s="36">
        <v>0</v>
      </c>
      <c r="M16" s="169"/>
    </row>
    <row r="17" spans="1:13" s="5" customFormat="1" ht="15" customHeight="1" thickBot="1" x14ac:dyDescent="0.3">
      <c r="A17" s="377"/>
      <c r="B17" s="378" t="s">
        <v>15</v>
      </c>
      <c r="C17" s="523"/>
      <c r="D17" s="523"/>
      <c r="E17" s="523"/>
      <c r="F17" s="555"/>
      <c r="G17" s="555"/>
      <c r="H17" s="96" t="s">
        <v>45</v>
      </c>
      <c r="I17" s="194">
        <f>SUM(I15:I16)</f>
        <v>470000</v>
      </c>
      <c r="J17" s="194">
        <f>SUM(J15:J16)</f>
        <v>470000</v>
      </c>
      <c r="K17" s="97">
        <f t="shared" si="1"/>
        <v>1</v>
      </c>
      <c r="L17" s="194">
        <f>SUM(L15:L16)</f>
        <v>120000</v>
      </c>
      <c r="M17" s="185"/>
    </row>
    <row r="18" spans="1:13" s="5" customFormat="1" x14ac:dyDescent="0.25">
      <c r="A18" s="32"/>
      <c r="B18" s="78"/>
      <c r="F18" s="42"/>
      <c r="G18" s="42"/>
      <c r="H18" s="29"/>
      <c r="I18" s="43"/>
      <c r="J18" s="31"/>
      <c r="K18" s="30"/>
      <c r="L18" s="31"/>
    </row>
    <row r="19" spans="1:13" s="5" customFormat="1" ht="30" customHeight="1" x14ac:dyDescent="0.25">
      <c r="A19" s="32"/>
      <c r="B19" s="78"/>
      <c r="F19" s="42"/>
      <c r="G19" s="42"/>
      <c r="H19" s="29"/>
      <c r="I19" s="43"/>
      <c r="J19" s="31"/>
      <c r="K19" s="30"/>
      <c r="L19" s="40"/>
    </row>
  </sheetData>
  <mergeCells count="25">
    <mergeCell ref="C14:C17"/>
    <mergeCell ref="F14:F17"/>
    <mergeCell ref="G14:G17"/>
    <mergeCell ref="A4:M4"/>
    <mergeCell ref="A13:M13"/>
    <mergeCell ref="F5:F8"/>
    <mergeCell ref="G5:G8"/>
    <mergeCell ref="F9:F12"/>
    <mergeCell ref="G9:G12"/>
    <mergeCell ref="C9:C12"/>
    <mergeCell ref="D9:D12"/>
    <mergeCell ref="E9:E12"/>
    <mergeCell ref="D5:D8"/>
    <mergeCell ref="E5:E8"/>
    <mergeCell ref="D14:D17"/>
    <mergeCell ref="E14:E17"/>
    <mergeCell ref="C5:C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pane ySplit="3" topLeftCell="A4" activePane="bottomLeft" state="frozen"/>
      <selection pane="bottomLeft" activeCell="L7" sqref="L7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2" customFormat="1" ht="15.75" customHeight="1" thickBot="1" x14ac:dyDescent="0.25">
      <c r="A1" s="511" t="s">
        <v>200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3"/>
    </row>
    <row r="2" spans="1:13" s="2" customFormat="1" ht="15.75" customHeight="1" thickBot="1" x14ac:dyDescent="0.25">
      <c r="A2" s="521" t="s">
        <v>11</v>
      </c>
      <c r="B2" s="496" t="s">
        <v>0</v>
      </c>
      <c r="C2" s="196"/>
      <c r="D2" s="498" t="s">
        <v>1</v>
      </c>
      <c r="E2" s="499"/>
      <c r="F2" s="499"/>
      <c r="G2" s="500"/>
      <c r="H2" s="496" t="s">
        <v>2</v>
      </c>
      <c r="I2" s="498" t="s">
        <v>3</v>
      </c>
      <c r="J2" s="499"/>
      <c r="K2" s="500"/>
      <c r="L2" s="519" t="s">
        <v>58</v>
      </c>
      <c r="M2" s="514" t="s">
        <v>10</v>
      </c>
    </row>
    <row r="3" spans="1:13" s="2" customFormat="1" ht="45" customHeight="1" thickBot="1" x14ac:dyDescent="0.25">
      <c r="A3" s="522"/>
      <c r="B3" s="497"/>
      <c r="C3" s="197" t="s">
        <v>4</v>
      </c>
      <c r="D3" s="198" t="s">
        <v>5</v>
      </c>
      <c r="E3" s="199" t="s">
        <v>9</v>
      </c>
      <c r="F3" s="197" t="s">
        <v>6</v>
      </c>
      <c r="G3" s="200" t="s">
        <v>7</v>
      </c>
      <c r="H3" s="497"/>
      <c r="I3" s="197" t="s">
        <v>8</v>
      </c>
      <c r="J3" s="201" t="s">
        <v>56</v>
      </c>
      <c r="K3" s="202" t="s">
        <v>57</v>
      </c>
      <c r="L3" s="520"/>
      <c r="M3" s="515"/>
    </row>
    <row r="4" spans="1:13" x14ac:dyDescent="0.25">
      <c r="A4" s="486" t="s">
        <v>201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8"/>
    </row>
    <row r="5" spans="1:13" ht="30" customHeight="1" x14ac:dyDescent="0.25">
      <c r="A5" s="300">
        <v>1</v>
      </c>
      <c r="B5" s="301" t="s">
        <v>202</v>
      </c>
      <c r="C5" s="147" t="s">
        <v>301</v>
      </c>
      <c r="D5" s="120" t="s">
        <v>298</v>
      </c>
      <c r="E5" s="120" t="s">
        <v>316</v>
      </c>
      <c r="F5" s="250" t="s">
        <v>208</v>
      </c>
      <c r="G5" s="250" t="s">
        <v>209</v>
      </c>
      <c r="H5" s="379" t="s">
        <v>45</v>
      </c>
      <c r="I5" s="301">
        <v>24000000</v>
      </c>
      <c r="J5" s="104">
        <v>23888570.390000001</v>
      </c>
      <c r="K5" s="85">
        <f t="shared" ref="K5:K8" si="0">J5/I5</f>
        <v>0.9953570995833334</v>
      </c>
      <c r="L5" s="84">
        <v>964119.63</v>
      </c>
      <c r="M5" s="318"/>
    </row>
    <row r="6" spans="1:13" ht="30" customHeight="1" x14ac:dyDescent="0.25">
      <c r="A6" s="77">
        <v>2</v>
      </c>
      <c r="B6" s="340" t="s">
        <v>203</v>
      </c>
      <c r="C6" s="493" t="s">
        <v>301</v>
      </c>
      <c r="D6" s="493" t="s">
        <v>299</v>
      </c>
      <c r="E6" s="493" t="s">
        <v>317</v>
      </c>
      <c r="F6" s="491" t="s">
        <v>210</v>
      </c>
      <c r="G6" s="491" t="s">
        <v>196</v>
      </c>
      <c r="H6" s="173"/>
      <c r="I6" s="340"/>
      <c r="J6" s="34"/>
      <c r="K6" s="35"/>
      <c r="L6" s="36"/>
      <c r="M6" s="169"/>
    </row>
    <row r="7" spans="1:13" ht="15" customHeight="1" x14ac:dyDescent="0.25">
      <c r="A7" s="171" t="s">
        <v>204</v>
      </c>
      <c r="B7" s="340" t="s">
        <v>205</v>
      </c>
      <c r="C7" s="494"/>
      <c r="D7" s="494"/>
      <c r="E7" s="494"/>
      <c r="F7" s="491"/>
      <c r="G7" s="491"/>
      <c r="H7" s="173" t="s">
        <v>55</v>
      </c>
      <c r="I7" s="340">
        <v>27150000</v>
      </c>
      <c r="J7" s="34">
        <v>26705702.010000002</v>
      </c>
      <c r="K7" s="35">
        <f t="shared" si="0"/>
        <v>0.98363543314917135</v>
      </c>
      <c r="L7" s="36">
        <v>1181237.69</v>
      </c>
      <c r="M7" s="169"/>
    </row>
    <row r="8" spans="1:13" ht="15" customHeight="1" thickBot="1" x14ac:dyDescent="0.3">
      <c r="A8" s="380" t="s">
        <v>206</v>
      </c>
      <c r="B8" s="381" t="s">
        <v>207</v>
      </c>
      <c r="C8" s="523"/>
      <c r="D8" s="523"/>
      <c r="E8" s="523"/>
      <c r="F8" s="501"/>
      <c r="G8" s="501"/>
      <c r="H8" s="100" t="s">
        <v>45</v>
      </c>
      <c r="I8" s="381">
        <v>24300000</v>
      </c>
      <c r="J8" s="101">
        <v>24035943.150000002</v>
      </c>
      <c r="K8" s="68">
        <f t="shared" si="0"/>
        <v>0.98913346296296301</v>
      </c>
      <c r="L8" s="102">
        <v>22760831.550000001</v>
      </c>
      <c r="M8" s="185"/>
    </row>
  </sheetData>
  <mergeCells count="14">
    <mergeCell ref="F6:F8"/>
    <mergeCell ref="G6:G8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C6:C8"/>
    <mergeCell ref="D6:D8"/>
    <mergeCell ref="E6:E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pane ySplit="3" topLeftCell="A19" activePane="bottomLeft" state="frozen"/>
      <selection pane="bottomLeft" activeCell="Q5" sqref="Q5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2" customFormat="1" ht="15.75" customHeight="1" thickBot="1" x14ac:dyDescent="0.25">
      <c r="A1" s="511" t="s">
        <v>211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3"/>
    </row>
    <row r="2" spans="1:13" s="2" customFormat="1" ht="15.75" customHeight="1" thickBot="1" x14ac:dyDescent="0.25">
      <c r="A2" s="521" t="s">
        <v>11</v>
      </c>
      <c r="B2" s="496" t="s">
        <v>0</v>
      </c>
      <c r="C2" s="196"/>
      <c r="D2" s="498" t="s">
        <v>1</v>
      </c>
      <c r="E2" s="499"/>
      <c r="F2" s="499"/>
      <c r="G2" s="500"/>
      <c r="H2" s="496" t="s">
        <v>2</v>
      </c>
      <c r="I2" s="498" t="s">
        <v>3</v>
      </c>
      <c r="J2" s="499"/>
      <c r="K2" s="500"/>
      <c r="L2" s="519" t="s">
        <v>58</v>
      </c>
      <c r="M2" s="514" t="s">
        <v>10</v>
      </c>
    </row>
    <row r="3" spans="1:13" s="2" customFormat="1" ht="45" customHeight="1" thickBot="1" x14ac:dyDescent="0.25">
      <c r="A3" s="522"/>
      <c r="B3" s="497"/>
      <c r="C3" s="197" t="s">
        <v>4</v>
      </c>
      <c r="D3" s="198" t="s">
        <v>5</v>
      </c>
      <c r="E3" s="199" t="s">
        <v>9</v>
      </c>
      <c r="F3" s="197" t="s">
        <v>6</v>
      </c>
      <c r="G3" s="200" t="s">
        <v>7</v>
      </c>
      <c r="H3" s="497"/>
      <c r="I3" s="197" t="s">
        <v>8</v>
      </c>
      <c r="J3" s="201" t="s">
        <v>56</v>
      </c>
      <c r="K3" s="202" t="s">
        <v>57</v>
      </c>
      <c r="L3" s="520"/>
      <c r="M3" s="515"/>
    </row>
    <row r="4" spans="1:13" x14ac:dyDescent="0.25">
      <c r="A4" s="486" t="s">
        <v>212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8"/>
    </row>
    <row r="5" spans="1:13" s="5" customFormat="1" ht="15" customHeight="1" x14ac:dyDescent="0.25">
      <c r="A5" s="300">
        <v>1</v>
      </c>
      <c r="B5" s="382" t="s">
        <v>214</v>
      </c>
      <c r="C5" s="120" t="s">
        <v>300</v>
      </c>
      <c r="D5" s="120" t="s">
        <v>303</v>
      </c>
      <c r="E5" s="120" t="s">
        <v>242</v>
      </c>
      <c r="F5" s="120" t="s">
        <v>221</v>
      </c>
      <c r="G5" s="120" t="s">
        <v>222</v>
      </c>
      <c r="H5" s="383" t="s">
        <v>45</v>
      </c>
      <c r="I5" s="301">
        <v>60000000</v>
      </c>
      <c r="J5" s="88">
        <v>0</v>
      </c>
      <c r="K5" s="85">
        <f>J5/I5</f>
        <v>0</v>
      </c>
      <c r="L5" s="84">
        <v>0</v>
      </c>
      <c r="M5" s="318"/>
    </row>
    <row r="6" spans="1:13" s="5" customFormat="1" ht="15" customHeight="1" x14ac:dyDescent="0.25">
      <c r="A6" s="252">
        <v>2</v>
      </c>
      <c r="B6" s="384" t="s">
        <v>215</v>
      </c>
      <c r="C6" s="493" t="s">
        <v>300</v>
      </c>
      <c r="D6" s="493" t="s">
        <v>319</v>
      </c>
      <c r="E6" s="559" t="s">
        <v>320</v>
      </c>
      <c r="F6" s="556" t="s">
        <v>223</v>
      </c>
      <c r="G6" s="483" t="s">
        <v>224</v>
      </c>
      <c r="H6" s="360"/>
      <c r="I6" s="385"/>
      <c r="J6" s="103"/>
      <c r="K6" s="95"/>
      <c r="L6" s="94"/>
      <c r="M6" s="235"/>
    </row>
    <row r="7" spans="1:13" s="5" customFormat="1" ht="15" customHeight="1" x14ac:dyDescent="0.25">
      <c r="A7" s="259"/>
      <c r="B7" s="170" t="s">
        <v>216</v>
      </c>
      <c r="C7" s="494"/>
      <c r="D7" s="494"/>
      <c r="E7" s="560"/>
      <c r="F7" s="557"/>
      <c r="G7" s="484"/>
      <c r="H7" s="168" t="s">
        <v>45</v>
      </c>
      <c r="I7" s="340">
        <v>4730000</v>
      </c>
      <c r="J7" s="33">
        <v>4730000</v>
      </c>
      <c r="K7" s="35">
        <f t="shared" ref="K7:K27" si="0">J7/I7</f>
        <v>1</v>
      </c>
      <c r="L7" s="36">
        <v>2175311.67</v>
      </c>
      <c r="M7" s="169"/>
    </row>
    <row r="8" spans="1:13" ht="15" customHeight="1" x14ac:dyDescent="0.25">
      <c r="A8" s="259"/>
      <c r="B8" s="170" t="s">
        <v>217</v>
      </c>
      <c r="C8" s="494"/>
      <c r="D8" s="494"/>
      <c r="E8" s="560"/>
      <c r="F8" s="557"/>
      <c r="G8" s="484"/>
      <c r="H8" s="168" t="s">
        <v>45</v>
      </c>
      <c r="I8" s="340">
        <v>3310000</v>
      </c>
      <c r="J8" s="33">
        <v>3310000</v>
      </c>
      <c r="K8" s="35">
        <f t="shared" si="0"/>
        <v>1</v>
      </c>
      <c r="L8" s="36">
        <v>1549772.7</v>
      </c>
      <c r="M8" s="169"/>
    </row>
    <row r="9" spans="1:13" ht="15" customHeight="1" x14ac:dyDescent="0.25">
      <c r="A9" s="259"/>
      <c r="B9" s="386" t="s">
        <v>13</v>
      </c>
      <c r="C9" s="494"/>
      <c r="D9" s="494"/>
      <c r="E9" s="560"/>
      <c r="F9" s="557"/>
      <c r="G9" s="484"/>
      <c r="H9" s="168" t="s">
        <v>45</v>
      </c>
      <c r="I9" s="373">
        <f>I7+I8</f>
        <v>8040000</v>
      </c>
      <c r="J9" s="148">
        <f>J7+J8</f>
        <v>8040000</v>
      </c>
      <c r="K9" s="39">
        <f t="shared" si="0"/>
        <v>1</v>
      </c>
      <c r="L9" s="148">
        <f>L7+L8</f>
        <v>3725084.37</v>
      </c>
      <c r="M9" s="169"/>
    </row>
    <row r="10" spans="1:13" ht="15" customHeight="1" x14ac:dyDescent="0.25">
      <c r="A10" s="77"/>
      <c r="B10" s="170" t="s">
        <v>14</v>
      </c>
      <c r="C10" s="494"/>
      <c r="D10" s="494"/>
      <c r="E10" s="560"/>
      <c r="F10" s="557"/>
      <c r="G10" s="484"/>
      <c r="H10" s="168" t="s">
        <v>45</v>
      </c>
      <c r="I10" s="340">
        <v>2960000</v>
      </c>
      <c r="J10" s="34">
        <v>2960000</v>
      </c>
      <c r="K10" s="35">
        <f t="shared" si="0"/>
        <v>1</v>
      </c>
      <c r="L10" s="36">
        <v>1386357.92</v>
      </c>
      <c r="M10" s="169"/>
    </row>
    <row r="11" spans="1:13" ht="15" customHeight="1" x14ac:dyDescent="0.25">
      <c r="A11" s="248"/>
      <c r="B11" s="81" t="s">
        <v>47</v>
      </c>
      <c r="C11" s="495"/>
      <c r="D11" s="495"/>
      <c r="E11" s="561"/>
      <c r="F11" s="558"/>
      <c r="G11" s="485"/>
      <c r="H11" s="189" t="s">
        <v>45</v>
      </c>
      <c r="I11" s="367">
        <f>I9+I10</f>
        <v>11000000</v>
      </c>
      <c r="J11" s="258">
        <f>J9+J10</f>
        <v>11000000</v>
      </c>
      <c r="K11" s="91">
        <f t="shared" si="0"/>
        <v>1</v>
      </c>
      <c r="L11" s="258">
        <f>L9+L10</f>
        <v>5111442.29</v>
      </c>
      <c r="M11" s="181"/>
    </row>
    <row r="12" spans="1:13" ht="30" customHeight="1" x14ac:dyDescent="0.25">
      <c r="A12" s="300">
        <v>3</v>
      </c>
      <c r="B12" s="382" t="s">
        <v>218</v>
      </c>
      <c r="C12" s="120" t="s">
        <v>300</v>
      </c>
      <c r="D12" s="120" t="s">
        <v>321</v>
      </c>
      <c r="E12" s="120" t="s">
        <v>304</v>
      </c>
      <c r="F12" s="120" t="s">
        <v>225</v>
      </c>
      <c r="G12" s="251" t="s">
        <v>226</v>
      </c>
      <c r="H12" s="186" t="s">
        <v>45</v>
      </c>
      <c r="I12" s="301">
        <v>6000000</v>
      </c>
      <c r="J12" s="104">
        <v>0</v>
      </c>
      <c r="K12" s="85">
        <f t="shared" si="0"/>
        <v>0</v>
      </c>
      <c r="L12" s="84">
        <v>0</v>
      </c>
      <c r="M12" s="318"/>
    </row>
    <row r="13" spans="1:13" ht="45" customHeight="1" x14ac:dyDescent="0.25">
      <c r="A13" s="300">
        <v>4</v>
      </c>
      <c r="B13" s="382" t="s">
        <v>219</v>
      </c>
      <c r="C13" s="120" t="s">
        <v>300</v>
      </c>
      <c r="D13" s="120" t="s">
        <v>305</v>
      </c>
      <c r="E13" s="120" t="s">
        <v>318</v>
      </c>
      <c r="F13" s="120" t="s">
        <v>227</v>
      </c>
      <c r="G13" s="251" t="s">
        <v>228</v>
      </c>
      <c r="H13" s="186" t="s">
        <v>45</v>
      </c>
      <c r="I13" s="301">
        <v>65000000</v>
      </c>
      <c r="J13" s="104">
        <v>64237976.110000007</v>
      </c>
      <c r="K13" s="85">
        <f t="shared" si="0"/>
        <v>0.98827655553846161</v>
      </c>
      <c r="L13" s="84">
        <v>21159018.079999998</v>
      </c>
      <c r="M13" s="318"/>
    </row>
    <row r="14" spans="1:13" ht="15" customHeight="1" thickBot="1" x14ac:dyDescent="0.3">
      <c r="A14" s="76">
        <v>5</v>
      </c>
      <c r="B14" s="182" t="s">
        <v>220</v>
      </c>
      <c r="C14" s="121" t="s">
        <v>300</v>
      </c>
      <c r="D14" s="121" t="s">
        <v>306</v>
      </c>
      <c r="E14" s="121"/>
      <c r="F14" s="387" t="s">
        <v>229</v>
      </c>
      <c r="G14" s="121" t="s">
        <v>37</v>
      </c>
      <c r="H14" s="191" t="s">
        <v>45</v>
      </c>
      <c r="I14" s="102">
        <v>30000000</v>
      </c>
      <c r="J14" s="70">
        <v>0</v>
      </c>
      <c r="K14" s="68">
        <f t="shared" si="0"/>
        <v>0</v>
      </c>
      <c r="L14" s="67">
        <v>0</v>
      </c>
      <c r="M14" s="185"/>
    </row>
    <row r="15" spans="1:13" x14ac:dyDescent="0.25">
      <c r="A15" s="486" t="s">
        <v>213</v>
      </c>
      <c r="B15" s="487"/>
      <c r="C15" s="487"/>
      <c r="D15" s="487"/>
      <c r="E15" s="487"/>
      <c r="F15" s="487"/>
      <c r="G15" s="487"/>
      <c r="H15" s="487"/>
      <c r="I15" s="487"/>
      <c r="J15" s="487"/>
      <c r="K15" s="487"/>
      <c r="L15" s="487"/>
      <c r="M15" s="488"/>
    </row>
    <row r="16" spans="1:13" s="5" customFormat="1" ht="30" customHeight="1" x14ac:dyDescent="0.25">
      <c r="A16" s="300">
        <v>1</v>
      </c>
      <c r="B16" s="382" t="s">
        <v>230</v>
      </c>
      <c r="C16" s="120" t="s">
        <v>300</v>
      </c>
      <c r="D16" s="120" t="s">
        <v>321</v>
      </c>
      <c r="E16" s="120" t="s">
        <v>304</v>
      </c>
      <c r="F16" s="120" t="s">
        <v>225</v>
      </c>
      <c r="G16" s="251" t="s">
        <v>226</v>
      </c>
      <c r="H16" s="186" t="s">
        <v>45</v>
      </c>
      <c r="I16" s="388">
        <v>4000000</v>
      </c>
      <c r="J16" s="84">
        <v>433799.3</v>
      </c>
      <c r="K16" s="85">
        <f t="shared" si="0"/>
        <v>0.108449825</v>
      </c>
      <c r="L16" s="86">
        <v>40228.399999999994</v>
      </c>
      <c r="M16" s="318"/>
    </row>
    <row r="17" spans="1:13" s="5" customFormat="1" ht="60" customHeight="1" x14ac:dyDescent="0.25">
      <c r="A17" s="252">
        <v>2</v>
      </c>
      <c r="B17" s="384" t="s">
        <v>231</v>
      </c>
      <c r="C17" s="493" t="s">
        <v>300</v>
      </c>
      <c r="D17" s="493" t="s">
        <v>319</v>
      </c>
      <c r="E17" s="559" t="s">
        <v>320</v>
      </c>
      <c r="F17" s="389" t="s">
        <v>223</v>
      </c>
      <c r="G17" s="390" t="s">
        <v>224</v>
      </c>
      <c r="H17" s="360" t="s">
        <v>45</v>
      </c>
      <c r="I17" s="391"/>
      <c r="J17" s="94"/>
      <c r="K17" s="95"/>
      <c r="L17" s="105"/>
      <c r="M17" s="235"/>
    </row>
    <row r="18" spans="1:13" s="5" customFormat="1" ht="15" customHeight="1" x14ac:dyDescent="0.25">
      <c r="A18" s="259"/>
      <c r="B18" s="170" t="s">
        <v>232</v>
      </c>
      <c r="C18" s="494"/>
      <c r="D18" s="494"/>
      <c r="E18" s="560"/>
      <c r="F18" s="71"/>
      <c r="G18" s="71"/>
      <c r="H18" s="168" t="s">
        <v>45</v>
      </c>
      <c r="I18" s="392">
        <v>2590000</v>
      </c>
      <c r="J18" s="36">
        <v>2438032.1100000003</v>
      </c>
      <c r="K18" s="35">
        <f t="shared" si="0"/>
        <v>0.94132513899613912</v>
      </c>
      <c r="L18" s="66">
        <v>743108.77</v>
      </c>
      <c r="M18" s="169"/>
    </row>
    <row r="19" spans="1:13" s="5" customFormat="1" ht="15" customHeight="1" x14ac:dyDescent="0.25">
      <c r="A19" s="77"/>
      <c r="B19" s="170" t="s">
        <v>217</v>
      </c>
      <c r="C19" s="494"/>
      <c r="D19" s="494"/>
      <c r="E19" s="560"/>
      <c r="F19" s="71"/>
      <c r="G19" s="71"/>
      <c r="H19" s="168" t="s">
        <v>45</v>
      </c>
      <c r="I19" s="392">
        <v>1800000</v>
      </c>
      <c r="J19" s="36">
        <v>1800000</v>
      </c>
      <c r="K19" s="35">
        <f t="shared" si="0"/>
        <v>1</v>
      </c>
      <c r="L19" s="66">
        <v>921862.99</v>
      </c>
      <c r="M19" s="169"/>
    </row>
    <row r="20" spans="1:13" s="5" customFormat="1" ht="15" customHeight="1" x14ac:dyDescent="0.25">
      <c r="A20" s="77"/>
      <c r="B20" s="386" t="s">
        <v>233</v>
      </c>
      <c r="C20" s="494"/>
      <c r="D20" s="494"/>
      <c r="E20" s="560"/>
      <c r="F20" s="106"/>
      <c r="G20" s="106"/>
      <c r="H20" s="168" t="s">
        <v>45</v>
      </c>
      <c r="I20" s="393">
        <f>I18+I19</f>
        <v>4390000</v>
      </c>
      <c r="J20" s="394">
        <f>J18+J19</f>
        <v>4238032.1100000003</v>
      </c>
      <c r="K20" s="39">
        <f t="shared" si="0"/>
        <v>0.96538316856492035</v>
      </c>
      <c r="L20" s="393">
        <f>L18+L19</f>
        <v>1664971.76</v>
      </c>
      <c r="M20" s="169"/>
    </row>
    <row r="21" spans="1:13" s="5" customFormat="1" ht="15" customHeight="1" x14ac:dyDescent="0.25">
      <c r="A21" s="77"/>
      <c r="B21" s="170" t="s">
        <v>234</v>
      </c>
      <c r="C21" s="494"/>
      <c r="D21" s="494"/>
      <c r="E21" s="560"/>
      <c r="F21" s="71"/>
      <c r="G21" s="71"/>
      <c r="H21" s="168" t="s">
        <v>45</v>
      </c>
      <c r="I21" s="395">
        <v>1610000</v>
      </c>
      <c r="J21" s="36">
        <v>1601323.37</v>
      </c>
      <c r="K21" s="35">
        <f t="shared" si="0"/>
        <v>0.99461078881987586</v>
      </c>
      <c r="L21" s="66">
        <v>252757.97000000003</v>
      </c>
      <c r="M21" s="169"/>
    </row>
    <row r="22" spans="1:13" ht="15" customHeight="1" x14ac:dyDescent="0.25">
      <c r="A22" s="82"/>
      <c r="B22" s="81" t="s">
        <v>15</v>
      </c>
      <c r="C22" s="495"/>
      <c r="D22" s="495"/>
      <c r="E22" s="561"/>
      <c r="F22" s="108"/>
      <c r="G22" s="108"/>
      <c r="H22" s="189" t="s">
        <v>45</v>
      </c>
      <c r="I22" s="396">
        <f>I20+I21</f>
        <v>6000000</v>
      </c>
      <c r="J22" s="266">
        <f>J20+J21</f>
        <v>5839355.4800000004</v>
      </c>
      <c r="K22" s="91">
        <f t="shared" si="0"/>
        <v>0.97322591333333341</v>
      </c>
      <c r="L22" s="396">
        <f>L20+L21</f>
        <v>1917729.73</v>
      </c>
      <c r="M22" s="181"/>
    </row>
    <row r="23" spans="1:13" ht="30" customHeight="1" x14ac:dyDescent="0.25">
      <c r="A23" s="300">
        <v>3</v>
      </c>
      <c r="B23" s="382" t="s">
        <v>235</v>
      </c>
      <c r="C23" s="120" t="s">
        <v>302</v>
      </c>
      <c r="D23" s="120" t="s">
        <v>307</v>
      </c>
      <c r="E23" s="120" t="s">
        <v>293</v>
      </c>
      <c r="F23" s="251" t="s">
        <v>240</v>
      </c>
      <c r="G23" s="251" t="s">
        <v>241</v>
      </c>
      <c r="H23" s="186" t="s">
        <v>45</v>
      </c>
      <c r="I23" s="388">
        <f>10990000+2375000</f>
        <v>13365000</v>
      </c>
      <c r="J23" s="84">
        <v>10326449.460000001</v>
      </c>
      <c r="K23" s="85">
        <f t="shared" si="0"/>
        <v>0.77264866891133566</v>
      </c>
      <c r="L23" s="86">
        <v>4387101.87</v>
      </c>
      <c r="M23" s="318"/>
    </row>
    <row r="24" spans="1:13" x14ac:dyDescent="0.25">
      <c r="A24" s="82">
        <v>4</v>
      </c>
      <c r="B24" s="109" t="s">
        <v>236</v>
      </c>
      <c r="C24" s="147" t="s">
        <v>302</v>
      </c>
      <c r="D24" s="147" t="s">
        <v>309</v>
      </c>
      <c r="E24" s="147" t="s">
        <v>308</v>
      </c>
      <c r="F24" s="228" t="s">
        <v>242</v>
      </c>
      <c r="G24" s="228" t="s">
        <v>144</v>
      </c>
      <c r="H24" s="189" t="s">
        <v>45</v>
      </c>
      <c r="I24" s="397">
        <v>18266696.800000001</v>
      </c>
      <c r="J24" s="15">
        <v>255936.19</v>
      </c>
      <c r="K24" s="23">
        <f t="shared" si="0"/>
        <v>1.4011082178798741E-2</v>
      </c>
      <c r="L24" s="87">
        <v>255936.19</v>
      </c>
      <c r="M24" s="181"/>
    </row>
    <row r="25" spans="1:13" ht="30" customHeight="1" x14ac:dyDescent="0.25">
      <c r="A25" s="82">
        <v>5</v>
      </c>
      <c r="B25" s="109" t="s">
        <v>237</v>
      </c>
      <c r="C25" s="147" t="s">
        <v>300</v>
      </c>
      <c r="D25" s="147" t="s">
        <v>310</v>
      </c>
      <c r="E25" s="147" t="s">
        <v>210</v>
      </c>
      <c r="F25" s="228" t="s">
        <v>243</v>
      </c>
      <c r="G25" s="228" t="s">
        <v>244</v>
      </c>
      <c r="H25" s="189" t="s">
        <v>45</v>
      </c>
      <c r="I25" s="398">
        <v>9500000</v>
      </c>
      <c r="J25" s="15">
        <v>0</v>
      </c>
      <c r="K25" s="23">
        <f t="shared" si="0"/>
        <v>0</v>
      </c>
      <c r="L25" s="87">
        <v>0</v>
      </c>
      <c r="M25" s="181"/>
    </row>
    <row r="26" spans="1:13" ht="15" customHeight="1" x14ac:dyDescent="0.25">
      <c r="A26" s="82">
        <v>6</v>
      </c>
      <c r="B26" s="109" t="s">
        <v>238</v>
      </c>
      <c r="C26" s="147" t="s">
        <v>300</v>
      </c>
      <c r="D26" s="147" t="s">
        <v>291</v>
      </c>
      <c r="E26" s="147" t="s">
        <v>210</v>
      </c>
      <c r="F26" s="228" t="s">
        <v>245</v>
      </c>
      <c r="G26" s="228" t="s">
        <v>244</v>
      </c>
      <c r="H26" s="189" t="s">
        <v>45</v>
      </c>
      <c r="I26" s="397">
        <v>10000000</v>
      </c>
      <c r="J26" s="15">
        <v>30000</v>
      </c>
      <c r="K26" s="23">
        <f t="shared" si="0"/>
        <v>3.0000000000000001E-3</v>
      </c>
      <c r="L26" s="87">
        <v>30000</v>
      </c>
      <c r="M26" s="181"/>
    </row>
    <row r="27" spans="1:13" ht="15" customHeight="1" thickBot="1" x14ac:dyDescent="0.3">
      <c r="A27" s="76">
        <v>7</v>
      </c>
      <c r="B27" s="107" t="s">
        <v>239</v>
      </c>
      <c r="C27" s="121" t="s">
        <v>302</v>
      </c>
      <c r="D27" s="121" t="s">
        <v>311</v>
      </c>
      <c r="E27" s="121" t="s">
        <v>322</v>
      </c>
      <c r="F27" s="184" t="s">
        <v>243</v>
      </c>
      <c r="G27" s="184" t="s">
        <v>37</v>
      </c>
      <c r="H27" s="191" t="s">
        <v>45</v>
      </c>
      <c r="I27" s="399">
        <v>14066845.460000001</v>
      </c>
      <c r="J27" s="67">
        <v>120088.27</v>
      </c>
      <c r="K27" s="68">
        <f t="shared" si="0"/>
        <v>8.5369722971279441E-3</v>
      </c>
      <c r="L27" s="69">
        <v>120088.27</v>
      </c>
      <c r="M27" s="185"/>
    </row>
    <row r="28" spans="1:13" x14ac:dyDescent="0.25">
      <c r="A28" s="283"/>
      <c r="B28" s="283"/>
      <c r="C28" s="283"/>
      <c r="D28" s="283"/>
      <c r="E28" s="283"/>
      <c r="F28" s="283"/>
      <c r="G28" s="283"/>
      <c r="H28" s="283"/>
      <c r="I28" s="283"/>
      <c r="J28" s="283"/>
      <c r="K28" s="283"/>
      <c r="L28" s="283"/>
      <c r="M28" s="283"/>
    </row>
    <row r="29" spans="1:13" x14ac:dyDescent="0.25">
      <c r="A29" s="283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</row>
  </sheetData>
  <mergeCells count="18">
    <mergeCell ref="C17:C22"/>
    <mergeCell ref="D17:D22"/>
    <mergeCell ref="E17:E22"/>
    <mergeCell ref="D6:D11"/>
    <mergeCell ref="E6:E11"/>
    <mergeCell ref="F6:F11"/>
    <mergeCell ref="G6:G11"/>
    <mergeCell ref="A4:M4"/>
    <mergeCell ref="A15:M15"/>
    <mergeCell ref="A1:M1"/>
    <mergeCell ref="A2:A3"/>
    <mergeCell ref="B2:B3"/>
    <mergeCell ref="D2:G2"/>
    <mergeCell ref="H2:H3"/>
    <mergeCell ref="I2:K2"/>
    <mergeCell ref="L2:L3"/>
    <mergeCell ref="M2:M3"/>
    <mergeCell ref="C6:C1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workbookViewId="0">
      <pane ySplit="3" topLeftCell="A4" activePane="bottomLeft" state="frozen"/>
      <selection pane="bottomLeft" sqref="A1:M23"/>
    </sheetView>
  </sheetViews>
  <sheetFormatPr defaultRowHeight="12" x14ac:dyDescent="0.2"/>
  <cols>
    <col min="1" max="1" width="4" style="2" customWidth="1"/>
    <col min="2" max="2" width="34.7109375" style="2" customWidth="1"/>
    <col min="3" max="7" width="12" style="2" customWidth="1"/>
    <col min="8" max="8" width="6.7109375" style="2" customWidth="1"/>
    <col min="9" max="10" width="14.7109375" style="2" customWidth="1"/>
    <col min="11" max="11" width="9.7109375" style="2" customWidth="1"/>
    <col min="12" max="13" width="14.7109375" style="2" customWidth="1"/>
    <col min="14" max="16384" width="9.140625" style="2"/>
  </cols>
  <sheetData>
    <row r="1" spans="1:63" ht="15.75" customHeight="1" thickBot="1" x14ac:dyDescent="0.25">
      <c r="A1" s="511" t="s">
        <v>246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3"/>
    </row>
    <row r="2" spans="1:63" ht="15.75" customHeight="1" thickBot="1" x14ac:dyDescent="0.25">
      <c r="A2" s="521" t="s">
        <v>11</v>
      </c>
      <c r="B2" s="496" t="s">
        <v>0</v>
      </c>
      <c r="C2" s="196"/>
      <c r="D2" s="498" t="s">
        <v>1</v>
      </c>
      <c r="E2" s="499"/>
      <c r="F2" s="499"/>
      <c r="G2" s="500"/>
      <c r="H2" s="496" t="s">
        <v>2</v>
      </c>
      <c r="I2" s="498" t="s">
        <v>3</v>
      </c>
      <c r="J2" s="499"/>
      <c r="K2" s="500"/>
      <c r="L2" s="519" t="s">
        <v>58</v>
      </c>
      <c r="M2" s="514" t="s">
        <v>10</v>
      </c>
    </row>
    <row r="3" spans="1:63" ht="45" customHeight="1" thickBot="1" x14ac:dyDescent="0.25">
      <c r="A3" s="522"/>
      <c r="B3" s="497"/>
      <c r="C3" s="197" t="s">
        <v>4</v>
      </c>
      <c r="D3" s="198" t="s">
        <v>5</v>
      </c>
      <c r="E3" s="199" t="s">
        <v>9</v>
      </c>
      <c r="F3" s="197" t="s">
        <v>6</v>
      </c>
      <c r="G3" s="200" t="s">
        <v>7</v>
      </c>
      <c r="H3" s="497"/>
      <c r="I3" s="197" t="s">
        <v>8</v>
      </c>
      <c r="J3" s="201" t="s">
        <v>56</v>
      </c>
      <c r="K3" s="202" t="s">
        <v>57</v>
      </c>
      <c r="L3" s="520"/>
      <c r="M3" s="515"/>
    </row>
    <row r="4" spans="1:63" x14ac:dyDescent="0.2">
      <c r="A4" s="486" t="s">
        <v>247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8"/>
    </row>
    <row r="5" spans="1:63" s="4" customFormat="1" ht="15" customHeight="1" x14ac:dyDescent="0.2">
      <c r="A5" s="400">
        <v>1</v>
      </c>
      <c r="B5" s="401" t="s">
        <v>249</v>
      </c>
      <c r="C5" s="120" t="s">
        <v>376</v>
      </c>
      <c r="D5" s="120" t="s">
        <v>325</v>
      </c>
      <c r="E5" s="402" t="s">
        <v>189</v>
      </c>
      <c r="F5" s="403" t="s">
        <v>255</v>
      </c>
      <c r="G5" s="403" t="s">
        <v>144</v>
      </c>
      <c r="H5" s="383" t="s">
        <v>254</v>
      </c>
      <c r="I5" s="404">
        <v>30000000</v>
      </c>
      <c r="J5" s="88">
        <v>29588135.279999997</v>
      </c>
      <c r="K5" s="85">
        <f>J5/I5</f>
        <v>0.98627117599999992</v>
      </c>
      <c r="L5" s="84">
        <v>2130516.4000000004</v>
      </c>
      <c r="M5" s="318"/>
    </row>
    <row r="6" spans="1:63" s="4" customFormat="1" ht="15" customHeight="1" x14ac:dyDescent="0.2">
      <c r="A6" s="405">
        <v>2</v>
      </c>
      <c r="B6" s="187" t="s">
        <v>250</v>
      </c>
      <c r="C6" s="147" t="s">
        <v>377</v>
      </c>
      <c r="D6" s="147" t="s">
        <v>325</v>
      </c>
      <c r="E6" s="226" t="s">
        <v>189</v>
      </c>
      <c r="F6" s="406" t="s">
        <v>256</v>
      </c>
      <c r="G6" s="406" t="s">
        <v>257</v>
      </c>
      <c r="H6" s="229" t="s">
        <v>254</v>
      </c>
      <c r="I6" s="407">
        <v>73130000</v>
      </c>
      <c r="J6" s="83">
        <v>17443656.809999999</v>
      </c>
      <c r="K6" s="23">
        <f>J6/I6</f>
        <v>0.23852942444961026</v>
      </c>
      <c r="L6" s="15">
        <v>8944667.7000000011</v>
      </c>
      <c r="M6" s="181"/>
    </row>
    <row r="7" spans="1:63" s="4" customFormat="1" ht="15" customHeight="1" x14ac:dyDescent="0.2">
      <c r="A7" s="337">
        <v>3</v>
      </c>
      <c r="B7" s="339" t="s">
        <v>251</v>
      </c>
      <c r="C7" s="494" t="s">
        <v>376</v>
      </c>
      <c r="D7" s="494" t="s">
        <v>326</v>
      </c>
      <c r="E7" s="494" t="s">
        <v>327</v>
      </c>
      <c r="F7" s="481" t="s">
        <v>225</v>
      </c>
      <c r="G7" s="481" t="s">
        <v>258</v>
      </c>
      <c r="H7" s="241"/>
      <c r="I7" s="408"/>
      <c r="J7" s="33"/>
      <c r="K7" s="35"/>
      <c r="L7" s="36"/>
      <c r="M7" s="169"/>
    </row>
    <row r="8" spans="1:63" ht="15" customHeight="1" x14ac:dyDescent="0.2">
      <c r="A8" s="77"/>
      <c r="B8" s="98" t="s">
        <v>252</v>
      </c>
      <c r="C8" s="494"/>
      <c r="D8" s="494"/>
      <c r="E8" s="494"/>
      <c r="F8" s="481"/>
      <c r="G8" s="481"/>
      <c r="H8" s="241" t="s">
        <v>254</v>
      </c>
      <c r="I8" s="409">
        <v>11250000</v>
      </c>
      <c r="J8" s="33">
        <v>11217131.689999999</v>
      </c>
      <c r="K8" s="35">
        <f t="shared" ref="K8:K14" si="0">J8/I8</f>
        <v>0.99707837244444442</v>
      </c>
      <c r="L8" s="36">
        <v>0</v>
      </c>
      <c r="M8" s="169"/>
    </row>
    <row r="9" spans="1:63" ht="15" customHeight="1" x14ac:dyDescent="0.2">
      <c r="A9" s="77"/>
      <c r="B9" s="98" t="s">
        <v>288</v>
      </c>
      <c r="C9" s="494"/>
      <c r="D9" s="494"/>
      <c r="E9" s="494"/>
      <c r="F9" s="481"/>
      <c r="G9" s="481"/>
      <c r="H9" s="241" t="s">
        <v>254</v>
      </c>
      <c r="I9" s="409">
        <v>56250000</v>
      </c>
      <c r="J9" s="410">
        <v>41811551.379999995</v>
      </c>
      <c r="K9" s="35">
        <f t="shared" si="0"/>
        <v>0.7433164689777777</v>
      </c>
      <c r="L9" s="98">
        <v>5210185.8</v>
      </c>
      <c r="M9" s="169"/>
    </row>
    <row r="10" spans="1:63" ht="15" customHeight="1" x14ac:dyDescent="0.2">
      <c r="A10" s="248"/>
      <c r="B10" s="258" t="s">
        <v>15</v>
      </c>
      <c r="C10" s="495"/>
      <c r="D10" s="495"/>
      <c r="E10" s="495"/>
      <c r="F10" s="482"/>
      <c r="G10" s="482"/>
      <c r="H10" s="162" t="s">
        <v>254</v>
      </c>
      <c r="I10" s="411">
        <f>SUM(I8:I9)</f>
        <v>67500000</v>
      </c>
      <c r="J10" s="411">
        <f>SUM(J8:J9)</f>
        <v>53028683.069999993</v>
      </c>
      <c r="K10" s="91">
        <f t="shared" si="0"/>
        <v>0.78561011955555549</v>
      </c>
      <c r="L10" s="412">
        <f>SUM(L8:L9)</f>
        <v>5210185.8</v>
      </c>
      <c r="M10" s="181"/>
    </row>
    <row r="11" spans="1:63" ht="60" customHeight="1" thickBot="1" x14ac:dyDescent="0.25">
      <c r="A11" s="413">
        <v>4</v>
      </c>
      <c r="B11" s="75" t="s">
        <v>253</v>
      </c>
      <c r="C11" s="121" t="s">
        <v>376</v>
      </c>
      <c r="D11" s="414" t="s">
        <v>328</v>
      </c>
      <c r="E11" s="414" t="s">
        <v>329</v>
      </c>
      <c r="F11" s="415" t="s">
        <v>259</v>
      </c>
      <c r="G11" s="415" t="s">
        <v>260</v>
      </c>
      <c r="H11" s="416" t="s">
        <v>254</v>
      </c>
      <c r="I11" s="417">
        <v>22500000</v>
      </c>
      <c r="J11" s="418">
        <v>20124257.91</v>
      </c>
      <c r="K11" s="68">
        <f t="shared" si="0"/>
        <v>0.89441146266666671</v>
      </c>
      <c r="L11" s="101">
        <v>1546785.24</v>
      </c>
      <c r="M11" s="185"/>
    </row>
    <row r="12" spans="1:63" x14ac:dyDescent="0.2">
      <c r="A12" s="486" t="s">
        <v>248</v>
      </c>
      <c r="B12" s="487"/>
      <c r="C12" s="487"/>
      <c r="D12" s="487"/>
      <c r="E12" s="487"/>
      <c r="F12" s="487"/>
      <c r="G12" s="487"/>
      <c r="H12" s="487"/>
      <c r="I12" s="487"/>
      <c r="J12" s="487"/>
      <c r="K12" s="487"/>
      <c r="L12" s="487"/>
      <c r="M12" s="488"/>
    </row>
    <row r="13" spans="1:63" s="4" customFormat="1" ht="30" customHeight="1" x14ac:dyDescent="0.2">
      <c r="A13" s="400">
        <v>1</v>
      </c>
      <c r="B13" s="419" t="s">
        <v>261</v>
      </c>
      <c r="C13" s="120" t="s">
        <v>378</v>
      </c>
      <c r="D13" s="420" t="s">
        <v>328</v>
      </c>
      <c r="E13" s="120" t="s">
        <v>263</v>
      </c>
      <c r="F13" s="349" t="s">
        <v>263</v>
      </c>
      <c r="G13" s="421" t="s">
        <v>264</v>
      </c>
      <c r="H13" s="349" t="s">
        <v>267</v>
      </c>
      <c r="I13" s="388">
        <v>82500000</v>
      </c>
      <c r="J13" s="84">
        <v>1950000</v>
      </c>
      <c r="K13" s="85">
        <f t="shared" si="0"/>
        <v>2.3636363636363636E-2</v>
      </c>
      <c r="L13" s="86">
        <v>0</v>
      </c>
      <c r="M13" s="318"/>
    </row>
    <row r="14" spans="1:63" s="4" customFormat="1" ht="30" customHeight="1" thickBot="1" x14ac:dyDescent="0.25">
      <c r="A14" s="413">
        <v>2</v>
      </c>
      <c r="B14" s="422" t="s">
        <v>262</v>
      </c>
      <c r="C14" s="121" t="s">
        <v>379</v>
      </c>
      <c r="D14" s="423" t="s">
        <v>330</v>
      </c>
      <c r="E14" s="121" t="s">
        <v>263</v>
      </c>
      <c r="F14" s="424" t="s">
        <v>265</v>
      </c>
      <c r="G14" s="425" t="s">
        <v>266</v>
      </c>
      <c r="H14" s="424" t="s">
        <v>45</v>
      </c>
      <c r="I14" s="426">
        <v>1000000</v>
      </c>
      <c r="J14" s="427">
        <v>732987.55</v>
      </c>
      <c r="K14" s="68">
        <f t="shared" si="0"/>
        <v>0.73298755000000004</v>
      </c>
      <c r="L14" s="69">
        <v>675156.55</v>
      </c>
      <c r="M14" s="185"/>
    </row>
    <row r="15" spans="1:63" x14ac:dyDescent="0.2">
      <c r="A15" s="283"/>
      <c r="B15" s="283"/>
      <c r="C15" s="283"/>
      <c r="D15" s="283"/>
      <c r="E15" s="283"/>
      <c r="F15" s="283"/>
      <c r="G15" s="283"/>
      <c r="H15" s="283"/>
      <c r="I15" s="283"/>
      <c r="J15" s="283"/>
      <c r="K15" s="283"/>
      <c r="L15" s="283"/>
      <c r="M15" s="283"/>
    </row>
    <row r="16" spans="1:63" s="52" customFormat="1" x14ac:dyDescent="0.2">
      <c r="A16" s="284"/>
      <c r="B16" s="285" t="s">
        <v>158</v>
      </c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129"/>
      <c r="O16" s="129"/>
      <c r="P16" s="129"/>
      <c r="Q16" s="129"/>
      <c r="R16" s="129"/>
      <c r="S16" s="129"/>
      <c r="T16" s="129"/>
      <c r="U16" s="129"/>
      <c r="V16" s="122"/>
      <c r="W16" s="130"/>
      <c r="X16" s="131"/>
      <c r="Y16" s="132"/>
      <c r="Z16" s="133"/>
      <c r="AA16" s="134"/>
      <c r="AB16" s="134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</row>
    <row r="17" spans="1:250" s="74" customFormat="1" ht="16.899999999999999" customHeight="1" x14ac:dyDescent="0.2">
      <c r="A17" s="332" t="s">
        <v>110</v>
      </c>
      <c r="B17" s="354" t="s">
        <v>279</v>
      </c>
      <c r="C17" s="355"/>
      <c r="D17" s="356"/>
      <c r="E17" s="357"/>
      <c r="F17" s="357"/>
      <c r="G17" s="290"/>
      <c r="H17" s="290"/>
      <c r="I17" s="290"/>
      <c r="J17" s="290"/>
      <c r="K17" s="290"/>
      <c r="L17" s="290"/>
      <c r="M17" s="290"/>
      <c r="N17" s="135"/>
      <c r="O17" s="135"/>
      <c r="P17" s="161"/>
      <c r="Q17" s="135"/>
      <c r="R17" s="161"/>
      <c r="S17" s="135"/>
      <c r="T17" s="135"/>
      <c r="U17" s="135"/>
      <c r="V17" s="135"/>
      <c r="W17" s="135"/>
      <c r="X17" s="136"/>
      <c r="Y17" s="2"/>
      <c r="Z17" s="137"/>
      <c r="AA17" s="137"/>
      <c r="AB17" s="137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  <c r="II17" s="52"/>
      <c r="IJ17" s="52"/>
      <c r="IK17" s="52"/>
      <c r="IL17" s="52"/>
      <c r="IM17" s="52"/>
      <c r="IN17" s="52"/>
      <c r="IO17" s="52"/>
      <c r="IP17" s="52"/>
    </row>
    <row r="18" spans="1:250" x14ac:dyDescent="0.2">
      <c r="A18" s="283"/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</row>
    <row r="19" spans="1:250" x14ac:dyDescent="0.2">
      <c r="A19" s="283"/>
      <c r="B19" s="283"/>
      <c r="C19" s="283"/>
      <c r="D19" s="283"/>
      <c r="E19" s="283"/>
      <c r="F19" s="283"/>
      <c r="G19" s="283"/>
      <c r="H19" s="283"/>
      <c r="I19" s="283"/>
      <c r="J19" s="283"/>
      <c r="K19" s="283"/>
      <c r="L19" s="283"/>
      <c r="M19" s="283"/>
    </row>
    <row r="20" spans="1:250" x14ac:dyDescent="0.2">
      <c r="A20" s="283"/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</row>
    <row r="21" spans="1:250" x14ac:dyDescent="0.2">
      <c r="A21" s="283"/>
      <c r="B21" s="283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</row>
    <row r="22" spans="1:250" x14ac:dyDescent="0.2">
      <c r="A22" s="283"/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</row>
    <row r="23" spans="1:250" x14ac:dyDescent="0.2">
      <c r="A23" s="283"/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F20" sqref="F20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2" customFormat="1" ht="15.75" customHeight="1" thickBot="1" x14ac:dyDescent="0.25">
      <c r="A1" s="511" t="s">
        <v>268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3"/>
    </row>
    <row r="2" spans="1:13" s="2" customFormat="1" ht="15.75" customHeight="1" thickBot="1" x14ac:dyDescent="0.25">
      <c r="A2" s="521" t="s">
        <v>11</v>
      </c>
      <c r="B2" s="496" t="s">
        <v>0</v>
      </c>
      <c r="C2" s="196"/>
      <c r="D2" s="498" t="s">
        <v>1</v>
      </c>
      <c r="E2" s="499"/>
      <c r="F2" s="499"/>
      <c r="G2" s="500"/>
      <c r="H2" s="496" t="s">
        <v>2</v>
      </c>
      <c r="I2" s="498" t="s">
        <v>3</v>
      </c>
      <c r="J2" s="499"/>
      <c r="K2" s="500"/>
      <c r="L2" s="519" t="s">
        <v>58</v>
      </c>
      <c r="M2" s="514" t="s">
        <v>10</v>
      </c>
    </row>
    <row r="3" spans="1:13" s="2" customFormat="1" ht="45" customHeight="1" thickBot="1" x14ac:dyDescent="0.25">
      <c r="A3" s="522"/>
      <c r="B3" s="497"/>
      <c r="C3" s="197" t="s">
        <v>4</v>
      </c>
      <c r="D3" s="198" t="s">
        <v>5</v>
      </c>
      <c r="E3" s="199" t="s">
        <v>9</v>
      </c>
      <c r="F3" s="197" t="s">
        <v>6</v>
      </c>
      <c r="G3" s="200" t="s">
        <v>7</v>
      </c>
      <c r="H3" s="497"/>
      <c r="I3" s="197" t="s">
        <v>8</v>
      </c>
      <c r="J3" s="201" t="s">
        <v>56</v>
      </c>
      <c r="K3" s="202" t="s">
        <v>57</v>
      </c>
      <c r="L3" s="520"/>
      <c r="M3" s="515"/>
    </row>
    <row r="4" spans="1:13" x14ac:dyDescent="0.25">
      <c r="A4" s="486" t="s">
        <v>269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8"/>
    </row>
    <row r="5" spans="1:13" ht="18.75" customHeight="1" thickBot="1" x14ac:dyDescent="0.3">
      <c r="A5" s="276">
        <v>1</v>
      </c>
      <c r="B5" s="428" t="s">
        <v>270</v>
      </c>
      <c r="C5" s="429" t="s">
        <v>301</v>
      </c>
      <c r="D5" s="429" t="s">
        <v>401</v>
      </c>
      <c r="E5" s="429" t="s">
        <v>317</v>
      </c>
      <c r="F5" s="311" t="s">
        <v>106</v>
      </c>
      <c r="G5" s="311" t="s">
        <v>272</v>
      </c>
      <c r="H5" s="430" t="s">
        <v>271</v>
      </c>
      <c r="I5" s="431">
        <v>11600000</v>
      </c>
      <c r="J5" s="110">
        <v>0</v>
      </c>
      <c r="K5" s="68">
        <f t="shared" ref="K5" si="0">J5/I5</f>
        <v>0</v>
      </c>
      <c r="L5" s="111">
        <v>0</v>
      </c>
      <c r="M5" s="282"/>
    </row>
    <row r="6" spans="1:13" s="5" customFormat="1" x14ac:dyDescent="0.25">
      <c r="A6" s="32"/>
      <c r="B6" s="78"/>
      <c r="F6" s="42"/>
      <c r="G6" s="42"/>
      <c r="H6" s="29"/>
      <c r="I6" s="43"/>
      <c r="J6" s="31"/>
      <c r="K6" s="30"/>
      <c r="L6" s="31"/>
    </row>
    <row r="7" spans="1:13" s="5" customFormat="1" ht="30" customHeight="1" x14ac:dyDescent="0.25">
      <c r="A7" s="32"/>
      <c r="B7" s="78"/>
      <c r="F7" s="42"/>
      <c r="G7" s="42"/>
      <c r="H7" s="29"/>
      <c r="I7" s="43"/>
      <c r="J7" s="31"/>
      <c r="K7" s="30"/>
      <c r="L7" s="40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WB</vt:lpstr>
      <vt:lpstr>EIB </vt:lpstr>
      <vt:lpstr>EBRD</vt:lpstr>
      <vt:lpstr>CEB</vt:lpstr>
      <vt:lpstr>IFAD</vt:lpstr>
      <vt:lpstr>OPEC</vt:lpstr>
      <vt:lpstr>KfW</vt:lpstr>
      <vt:lpstr>SFD</vt:lpstr>
      <vt:lpstr>KFAD</vt:lpstr>
      <vt:lpstr>JICA</vt:lpstr>
      <vt:lpstr>EU MA pomoć</vt:lpstr>
      <vt:lpstr>CEB!Print_Area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2022-06-15T08:43:14Z</dcterms:modified>
</cp:coreProperties>
</file>