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6" l="1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<sst xmlns="http://schemas.openxmlformats.org/spreadsheetml/2006/main" count="727" uniqueCount="347">
  <si>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</si>
  <si>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</si>
  <si>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</si>
  <si>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</si>
  <si>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</si>
  <si>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</si>
  <si>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</si>
  <si>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</si>
  <si>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</si>
  <si>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</si>
  <si>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</si>
  <si>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</si>
  <si>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</si>
  <si>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</si>
  <si>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</si>
  <si>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</si>
  <si>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</si>
  <si>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</si>
  <si>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</si>
  <si>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</si>
  <si>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</si>
  <si>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</si>
  <si>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</si>
  <si>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</si>
  <si>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</si>
  <si>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</si>
  <si>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</si>
  <si>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</si>
  <si>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</si>
  <si>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</si>
  <si>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</si>
  <si>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</si>
  <si>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</si>
  <si>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</si>
  <si>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</si>
  <si>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</si>
  <si>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</si>
  <si>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</si>
  <si>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</si>
  <si>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</si>
  <si>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</si>
  <si>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</si>
  <si>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</si>
  <si>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</si>
  <si>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</si>
  <si>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</si>
  <si>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</si>
  <si>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</si>
  <si>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</si>
  <si>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</si>
  <si>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</si>
  <si>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</si>
  <si>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</si>
  <si>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</si>
  <si>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</si>
  <si>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</si>
  <si>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30.10.2018. 30.10.2022.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</si>
  <si>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</si>
  <si>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</si>
  <si>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</si>
  <si>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</si>
  <si>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</si>
  <si>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</si>
  <si>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</si>
  <si>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</si>
  <si>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</si>
  <si>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</si>
  <si>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</si>
  <si>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</si>
  <si>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</si>
  <si>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</si>
  <si>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</si>
  <si>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</si>
  <si>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</si>
  <si>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</si>
  <si>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</si>
  <si>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</si>
  <si>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</si>
  <si>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</si>
  <si>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</si>
  <si>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</si>
  <si>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</si>
  <si>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</si>
  <si>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</si>
  <si>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</si>
  <si>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</si>
  <si>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</si>
  <si>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</si>
  <si>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</si>
  <si>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</si>
  <si>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</si>
  <si>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</si>
  <si>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</si>
  <si>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</si>
  <si>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</si>
  <si>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</si>
  <si>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</si>
  <si>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</si>
  <si>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</si>
  <si>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</si>
  <si>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</si>
  <si>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</si>
  <si>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</si>
  <si>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</si>
  <si>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</si>
  <si>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</si>
  <si>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</si>
  <si>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</si>
  <si>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</si>
  <si>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</si>
  <si>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</si>
  <si>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</si>
  <si>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</si>
  <si>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</si>
  <si>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</si>
  <si>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</si>
  <si>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</si>
  <si>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</si>
  <si>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</si>
  <si>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</si>
  <si>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</si>
  <si>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</si>
  <si>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</si>
  <si>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</si>
  <si>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</si>
  <si>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</si>
  <si>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</si>
  <si>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</si>
  <si>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</si>
  <si>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</si>
  <si>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</si>
  <si>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</si>
  <si>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</si>
  <si>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</si>
  <si>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</si>
  <si>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</si>
  <si>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</si>
  <si>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</si>
  <si>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</si>
  <si>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</si>
  <si>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</si>
  <si>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</si>
  <si>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</si>
  <si>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</si>
  <si>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</si>
  <si>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</si>
  <si>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</si>
  <si>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</si>
  <si>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</si>
  <si>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</si>
  <si>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</si>
  <si>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</si>
  <si>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</si>
  <si>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</si>
  <si>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</si>
  <si>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</si>
  <si>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</si>
  <si>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</si>
  <si>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</si>
  <si>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</si>
  <si>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</si>
  <si>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</si>
  <si>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</si>
  <si>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</si>
  <si>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</si>
  <si>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</si>
  <si>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</si>
  <si>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</si>
  <si>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</si>
  <si>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</si>
  <si>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</si>
  <si>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</si>
  <si>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</si>
  <si>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</si>
  <si>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</si>
  <si>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</si>
  <si>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</si>
  <si>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</si>
  <si>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</si>
  <si>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</si>
  <si>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</si>
  <si>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</si>
  <si>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</si>
  <si>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</si>
  <si>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</si>
  <si>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</si>
  <si>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</si>
  <si>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</si>
  <si>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</si>
  <si>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</si>
  <si>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</si>
  <si>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</si>
  <si>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</si>
  <si>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</si>
  <si>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</si>
  <si>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</si>
  <si>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</si>
  <si>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</si>
  <si>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</si>
  <si>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</si>
  <si>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</si>
  <si>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</si>
  <si>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</si>
  <si>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</si>
  <si>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</si>
  <si>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</si>
  <si>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</si>
  <si>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</si>
  <si>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</si>
  <si>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</si>
  <si>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</si>
  <si>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</si>
  <si>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</si>
  <si>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</si>
  <si>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</si>
  <si>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</si>
  <si>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</si>
  <si>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</si>
  <si>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</si>
  <si>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</si>
  <si>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</si>
  <si>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</si>
  <si>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</si>
  <si>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</si>
  <si>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</si>
  <si>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</si>
  <si>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</si>
  <si>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</si>
  <si>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</si>
  <si>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</si>
  <si>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</si>
  <si>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</si>
  <si>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</si>
  <si>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</si>
  <si>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</si>
  <si>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</si>
  <si>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</si>
  <si>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</si>
  <si>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</si>
  <si>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</si>
  <si>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</si>
  <si>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</si>
  <si>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</si>
  <si>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</si>
  <si>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</si>
  <si>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</si>
  <si>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</si>
  <si>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</si>
  <si>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</si>
  <si>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</si>
  <si>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</si>
  <si>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</si>
  <si>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</si>
  <si>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</si>
  <si>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</si>
  <si>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</si>
  <si>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</si>
  <si>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</si>
  <si>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</si>
  <si>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</si>
  <si>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</si>
  <si>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</si>
  <si>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</si>
  <si>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</si>
  <si>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</si>
  <si>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</si>
  <si>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</si>
  <si>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</si>
  <si>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</si>
  <si>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</si>
  <si>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</si>
  <si>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</si>
  <si>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</si>
  <si>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</si>
  <si>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</si>
  <si>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</si>
  <si>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</si>
  <si>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</si>
  <si>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</si>
  <si>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</si>
  <si>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</si>
  <si>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</si>
  <si>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</si>
  <si>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</si>
  <si>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</si>
  <si>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</si>
  <si>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</si>
  <si>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</si>
  <si>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</si>
  <si>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</si>
  <si>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</si>
  <si>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</si>
  <si>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</si>
  <si>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</si>
  <si>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</si>
  <si>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</si>
  <si>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</si>
  <si>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</si>
  <si>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</si>
  <si>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</si>
  <si>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</si>
  <si>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</si>
  <si>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</si>
  <si>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</si>
  <si>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</si>
  <si>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</si>
  <si>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</si>
  <si>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</si>
  <si>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</si>
  <si>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</si>
  <si>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</si>
  <si>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</si>
  <si>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</si>
  <si>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</si>
  <si>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</si>
  <si>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</si>
  <si>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</si>
  <si>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</si>
  <si>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</si>
  <si>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</si>
  <si>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</si>
  <si>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</si>
  <si>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</si>
  <si>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</si>
  <si>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</si>
  <si>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</si>
  <si>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</si>
  <si>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</si>
  <si>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</si>
  <si>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</si>
  <si>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</si>
  <si>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</si>
  <si>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</si>
  <si>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</si>
  <si>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</si>
  <si>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</si>
  <si>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</si>
  <si>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</si>
  <si>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</si>
  <si>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</si>
  <si>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</si>
  <si>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</si>
  <si>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</si>
  <si>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</si>
  <si>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t>UKUPNO POVUČENO DO 31.07.2023.</t>
  </si>
  <si>
    <t>%  DO 31.07.2023.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</si>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</sst>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5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" fillId="0" borderId="1" xfId="0" applyFont="1" applyBorder="1"/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J25" sqref="J2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09" t="s">
        <v>39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144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393"/>
      <c r="I3" s="145" t="s">
        <v>8</v>
      </c>
      <c r="J3" s="149" t="s">
        <v>344</v>
      </c>
      <c r="K3" s="150" t="s">
        <v>345</v>
      </c>
      <c r="L3" s="418"/>
      <c r="M3" s="413"/>
    </row>
    <row r="4" spans="1:13" x14ac:dyDescent="0.25">
      <c r="A4" s="389" t="s">
        <v>15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x14ac:dyDescent="0.25">
      <c r="A5" s="60">
        <v>1</v>
      </c>
      <c r="B5" s="156" t="s">
        <v>16</v>
      </c>
      <c r="C5" s="157" t="s">
        <v>201</v>
      </c>
      <c r="D5" s="157" t="s">
        <v>262</v>
      </c>
      <c r="E5" s="157" t="s">
        <v>254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201</v>
      </c>
      <c r="D6" s="114" t="s">
        <v>263</v>
      </c>
      <c r="E6" s="114" t="s">
        <v>211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94" t="s">
        <v>200</v>
      </c>
      <c r="D7" s="394" t="s">
        <v>264</v>
      </c>
      <c r="E7" s="394" t="s">
        <v>213</v>
      </c>
      <c r="F7" s="406" t="s">
        <v>32</v>
      </c>
      <c r="G7" s="406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95"/>
      <c r="D8" s="395"/>
      <c r="E8" s="395"/>
      <c r="F8" s="407"/>
      <c r="G8" s="407"/>
      <c r="H8" s="125" t="s">
        <v>37</v>
      </c>
      <c r="I8" s="13">
        <v>16366193</v>
      </c>
      <c r="J8" s="13">
        <v>14379637.109999999</v>
      </c>
      <c r="K8" s="5">
        <f>J8/I8</f>
        <v>0.87861832681552754</v>
      </c>
      <c r="L8" s="4">
        <v>2434462.27</v>
      </c>
      <c r="M8" s="121"/>
    </row>
    <row r="9" spans="1:13" x14ac:dyDescent="0.25">
      <c r="A9" s="160"/>
      <c r="B9" s="161" t="s">
        <v>13</v>
      </c>
      <c r="C9" s="395"/>
      <c r="D9" s="395"/>
      <c r="E9" s="395"/>
      <c r="F9" s="407"/>
      <c r="G9" s="407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96"/>
      <c r="D10" s="396"/>
      <c r="E10" s="396"/>
      <c r="F10" s="408"/>
      <c r="G10" s="408"/>
      <c r="H10" s="9" t="s">
        <v>37</v>
      </c>
      <c r="I10" s="14">
        <f>I8+I9</f>
        <v>27276989</v>
      </c>
      <c r="J10" s="14">
        <f>J8+J9</f>
        <v>25290433.100000001</v>
      </c>
      <c r="K10" s="6">
        <f t="shared" si="0"/>
        <v>0.92717099750269361</v>
      </c>
      <c r="L10" s="17">
        <f>L8+L9</f>
        <v>2434462.27</v>
      </c>
      <c r="M10" s="133"/>
    </row>
    <row r="11" spans="1:13" ht="24" x14ac:dyDescent="0.25">
      <c r="A11" s="167">
        <v>4</v>
      </c>
      <c r="B11" s="168" t="s">
        <v>19</v>
      </c>
      <c r="C11" s="394" t="s">
        <v>259</v>
      </c>
      <c r="D11" s="394" t="s">
        <v>265</v>
      </c>
      <c r="E11" s="394" t="s">
        <v>141</v>
      </c>
      <c r="F11" s="400" t="s">
        <v>33</v>
      </c>
      <c r="G11" s="400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95"/>
      <c r="D12" s="395"/>
      <c r="E12" s="395"/>
      <c r="F12" s="401"/>
      <c r="G12" s="401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95"/>
      <c r="D13" s="395"/>
      <c r="E13" s="395"/>
      <c r="F13" s="401"/>
      <c r="G13" s="401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96"/>
      <c r="D14" s="396"/>
      <c r="E14" s="396"/>
      <c r="F14" s="402"/>
      <c r="G14" s="402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403" t="s">
        <v>293</v>
      </c>
      <c r="D15" s="394" t="s">
        <v>266</v>
      </c>
      <c r="E15" s="394" t="s">
        <v>267</v>
      </c>
      <c r="F15" s="400" t="s">
        <v>34</v>
      </c>
      <c r="G15" s="400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404"/>
      <c r="D16" s="395"/>
      <c r="E16" s="395"/>
      <c r="F16" s="401"/>
      <c r="G16" s="401"/>
      <c r="H16" s="176" t="s">
        <v>37</v>
      </c>
      <c r="I16" s="13">
        <v>7179487</v>
      </c>
      <c r="J16" s="13">
        <v>5243668.54</v>
      </c>
      <c r="K16" s="5">
        <f>J16/I16</f>
        <v>0.73036813633063202</v>
      </c>
      <c r="L16" s="4">
        <v>1361169.25</v>
      </c>
      <c r="M16" s="121"/>
    </row>
    <row r="17" spans="1:13" x14ac:dyDescent="0.25">
      <c r="A17" s="170"/>
      <c r="B17" s="177" t="s">
        <v>13</v>
      </c>
      <c r="C17" s="404"/>
      <c r="D17" s="395"/>
      <c r="E17" s="395"/>
      <c r="F17" s="401"/>
      <c r="G17" s="401"/>
      <c r="H17" s="178" t="s">
        <v>37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9"/>
      <c r="B18" s="7" t="s">
        <v>14</v>
      </c>
      <c r="C18" s="405"/>
      <c r="D18" s="396"/>
      <c r="E18" s="396"/>
      <c r="F18" s="402"/>
      <c r="G18" s="402"/>
      <c r="H18" s="116" t="s">
        <v>37</v>
      </c>
      <c r="I18" s="14">
        <f>I16+I17</f>
        <v>20000000</v>
      </c>
      <c r="J18" s="14">
        <f>J16+J17</f>
        <v>13871284.379999999</v>
      </c>
      <c r="K18" s="6">
        <f t="shared" si="2"/>
        <v>0.69356421899999998</v>
      </c>
      <c r="L18" s="17">
        <f>L16+L17</f>
        <v>2207061.2400000002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202</v>
      </c>
      <c r="D19" s="114" t="s">
        <v>268</v>
      </c>
      <c r="E19" s="114" t="s">
        <v>196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5090383.95</v>
      </c>
      <c r="K19" s="16">
        <f>J19/I19</f>
        <v>0.169679465</v>
      </c>
      <c r="L19" s="19">
        <v>392236.86</v>
      </c>
      <c r="M19" s="133"/>
    </row>
    <row r="20" spans="1:13" ht="36" x14ac:dyDescent="0.25">
      <c r="A20" s="183">
        <v>7</v>
      </c>
      <c r="B20" s="184" t="s">
        <v>22</v>
      </c>
      <c r="C20" s="394" t="s">
        <v>294</v>
      </c>
      <c r="D20" s="394" t="s">
        <v>269</v>
      </c>
      <c r="E20" s="394" t="s">
        <v>270</v>
      </c>
      <c r="F20" s="398" t="s">
        <v>36</v>
      </c>
      <c r="G20" s="401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95"/>
      <c r="D21" s="395"/>
      <c r="E21" s="395"/>
      <c r="F21" s="398"/>
      <c r="G21" s="401"/>
      <c r="H21" s="171" t="s">
        <v>37</v>
      </c>
      <c r="I21" s="13">
        <v>33600000</v>
      </c>
      <c r="J21" s="13">
        <v>5084000</v>
      </c>
      <c r="K21" s="5">
        <f>J21/I21</f>
        <v>0.15130952380952381</v>
      </c>
      <c r="L21" s="13">
        <v>5000000</v>
      </c>
      <c r="M21" s="121"/>
    </row>
    <row r="22" spans="1:13" x14ac:dyDescent="0.25">
      <c r="A22" s="55"/>
      <c r="B22" s="186" t="s">
        <v>13</v>
      </c>
      <c r="C22" s="395"/>
      <c r="D22" s="395"/>
      <c r="E22" s="395"/>
      <c r="F22" s="398"/>
      <c r="G22" s="401"/>
      <c r="H22" s="171" t="s">
        <v>37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21"/>
    </row>
    <row r="23" spans="1:13" x14ac:dyDescent="0.25">
      <c r="A23" s="179"/>
      <c r="B23" s="59" t="s">
        <v>14</v>
      </c>
      <c r="C23" s="396"/>
      <c r="D23" s="396"/>
      <c r="E23" s="396"/>
      <c r="F23" s="399"/>
      <c r="G23" s="402"/>
      <c r="H23" s="187" t="s">
        <v>37</v>
      </c>
      <c r="I23" s="14">
        <f>I21+I22</f>
        <v>56000000</v>
      </c>
      <c r="J23" s="14">
        <f>J21+J22</f>
        <v>11495000</v>
      </c>
      <c r="K23" s="6">
        <f t="shared" si="3"/>
        <v>0.20526785714285714</v>
      </c>
      <c r="L23" s="14">
        <f>L21+L22</f>
        <v>5405000</v>
      </c>
      <c r="M23" s="133"/>
    </row>
    <row r="24" spans="1:13" s="3" customFormat="1" ht="24" customHeight="1" x14ac:dyDescent="0.25">
      <c r="A24" s="55">
        <v>8</v>
      </c>
      <c r="B24" s="122" t="s">
        <v>131</v>
      </c>
      <c r="C24" s="403" t="s">
        <v>295</v>
      </c>
      <c r="D24" s="394" t="s">
        <v>271</v>
      </c>
      <c r="E24" s="394" t="s">
        <v>272</v>
      </c>
      <c r="F24" s="397" t="s">
        <v>133</v>
      </c>
      <c r="G24" s="400" t="s">
        <v>134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404"/>
      <c r="D25" s="395"/>
      <c r="E25" s="395"/>
      <c r="F25" s="398"/>
      <c r="G25" s="401"/>
      <c r="H25" s="171" t="s">
        <v>37</v>
      </c>
      <c r="I25" s="74">
        <v>29000000</v>
      </c>
      <c r="J25" s="388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404"/>
      <c r="D26" s="395"/>
      <c r="E26" s="395"/>
      <c r="F26" s="398"/>
      <c r="G26" s="401"/>
      <c r="H26" s="171" t="s">
        <v>37</v>
      </c>
      <c r="I26" s="74">
        <v>21000000</v>
      </c>
      <c r="J26" s="13">
        <v>19675463.350000001</v>
      </c>
      <c r="K26" s="5">
        <f t="shared" ref="K26:K27" si="4">J26/I26</f>
        <v>0.93692682619047629</v>
      </c>
      <c r="L26" s="13">
        <v>-50637.65</v>
      </c>
      <c r="M26" s="121"/>
    </row>
    <row r="27" spans="1:13" x14ac:dyDescent="0.25">
      <c r="A27" s="60"/>
      <c r="B27" s="59" t="s">
        <v>132</v>
      </c>
      <c r="C27" s="405"/>
      <c r="D27" s="396"/>
      <c r="E27" s="396"/>
      <c r="F27" s="399"/>
      <c r="G27" s="402"/>
      <c r="H27" s="187" t="s">
        <v>37</v>
      </c>
      <c r="I27" s="189">
        <f>I25+I26</f>
        <v>50000000</v>
      </c>
      <c r="J27" s="189">
        <f>J25+J26</f>
        <v>48579259.090000004</v>
      </c>
      <c r="K27" s="6">
        <f t="shared" si="4"/>
        <v>0.97158518180000009</v>
      </c>
      <c r="L27" s="189">
        <f>L25+L26</f>
        <v>-50637.65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4" activePane="bottomLeft" state="frozen"/>
      <selection pane="bottomLeft" activeCell="L6" sqref="L6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14" x14ac:dyDescent="0.2">
      <c r="A4" s="422" t="s">
        <v>50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4"/>
    </row>
    <row r="5" spans="1:14" s="2" customFormat="1" ht="75" customHeight="1" x14ac:dyDescent="0.2">
      <c r="A5" s="201">
        <v>1</v>
      </c>
      <c r="B5" s="318" t="s">
        <v>40</v>
      </c>
      <c r="C5" s="206" t="s">
        <v>201</v>
      </c>
      <c r="D5" s="319" t="s">
        <v>235</v>
      </c>
      <c r="E5" s="206" t="s">
        <v>236</v>
      </c>
      <c r="F5" s="181" t="s">
        <v>51</v>
      </c>
      <c r="G5" s="375" t="s">
        <v>334</v>
      </c>
      <c r="H5" s="320" t="s">
        <v>37</v>
      </c>
      <c r="I5" s="202">
        <v>60000000</v>
      </c>
      <c r="J5" s="321">
        <v>47200000</v>
      </c>
      <c r="K5" s="94">
        <f>J5/I5</f>
        <v>0.78666666666666663</v>
      </c>
      <c r="L5" s="384">
        <v>4600000</v>
      </c>
      <c r="M5" s="326" t="s">
        <v>290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202</v>
      </c>
      <c r="D6" s="206" t="s">
        <v>237</v>
      </c>
      <c r="E6" s="205" t="s">
        <v>238</v>
      </c>
      <c r="F6" s="181" t="s">
        <v>52</v>
      </c>
      <c r="G6" s="336" t="s">
        <v>335</v>
      </c>
      <c r="H6" s="203" t="s">
        <v>37</v>
      </c>
      <c r="I6" s="202">
        <v>50000000</v>
      </c>
      <c r="J6" s="321">
        <v>49159179</v>
      </c>
      <c r="K6" s="94">
        <f t="shared" ref="K6:K19" si="0">J6/I6</f>
        <v>0.98318357999999995</v>
      </c>
      <c r="L6" s="95">
        <v>5299179</v>
      </c>
      <c r="M6" s="326" t="s">
        <v>246</v>
      </c>
    </row>
    <row r="7" spans="1:14" ht="75" customHeight="1" x14ac:dyDescent="0.2">
      <c r="A7" s="201">
        <v>3</v>
      </c>
      <c r="B7" s="322" t="s">
        <v>42</v>
      </c>
      <c r="C7" s="206" t="s">
        <v>200</v>
      </c>
      <c r="D7" s="319" t="s">
        <v>239</v>
      </c>
      <c r="E7" s="205" t="s">
        <v>240</v>
      </c>
      <c r="F7" s="181" t="s">
        <v>53</v>
      </c>
      <c r="G7" s="376" t="s">
        <v>54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291</v>
      </c>
    </row>
    <row r="8" spans="1:14" ht="30" customHeight="1" x14ac:dyDescent="0.2">
      <c r="A8" s="201">
        <v>4</v>
      </c>
      <c r="B8" s="202" t="s">
        <v>43</v>
      </c>
      <c r="C8" s="206" t="s">
        <v>201</v>
      </c>
      <c r="D8" s="323"/>
      <c r="E8" s="323"/>
      <c r="F8" s="181" t="s">
        <v>55</v>
      </c>
      <c r="G8" s="336" t="s">
        <v>56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201</v>
      </c>
      <c r="D9" s="324" t="s">
        <v>241</v>
      </c>
      <c r="E9" s="206" t="s">
        <v>242</v>
      </c>
      <c r="F9" s="181" t="s">
        <v>57</v>
      </c>
      <c r="G9" s="336" t="s">
        <v>337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45" customHeight="1" x14ac:dyDescent="0.2">
      <c r="A10" s="201">
        <v>6</v>
      </c>
      <c r="B10" s="202" t="s">
        <v>45</v>
      </c>
      <c r="C10" s="206" t="s">
        <v>259</v>
      </c>
      <c r="D10" s="319" t="s">
        <v>243</v>
      </c>
      <c r="E10" s="206" t="s">
        <v>244</v>
      </c>
      <c r="F10" s="181" t="s">
        <v>58</v>
      </c>
      <c r="G10" s="336" t="s">
        <v>336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292</v>
      </c>
    </row>
    <row r="11" spans="1:14" ht="15" customHeight="1" x14ac:dyDescent="0.2">
      <c r="A11" s="201">
        <v>7</v>
      </c>
      <c r="B11" s="322" t="s">
        <v>46</v>
      </c>
      <c r="C11" s="206" t="s">
        <v>201</v>
      </c>
      <c r="D11" s="205">
        <v>43216</v>
      </c>
      <c r="E11" s="206" t="s">
        <v>211</v>
      </c>
      <c r="F11" s="181" t="s">
        <v>59</v>
      </c>
      <c r="G11" s="336" t="s">
        <v>60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201</v>
      </c>
      <c r="D12" s="206"/>
      <c r="E12" s="206"/>
      <c r="F12" s="181" t="s">
        <v>59</v>
      </c>
      <c r="G12" s="336" t="s">
        <v>60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30" customHeight="1" x14ac:dyDescent="0.2">
      <c r="A13" s="201">
        <v>9</v>
      </c>
      <c r="B13" s="202" t="s">
        <v>224</v>
      </c>
      <c r="C13" s="206" t="s">
        <v>202</v>
      </c>
      <c r="D13" s="319" t="s">
        <v>245</v>
      </c>
      <c r="E13" s="206" t="s">
        <v>192</v>
      </c>
      <c r="F13" s="181" t="s">
        <v>61</v>
      </c>
      <c r="G13" s="336" t="s">
        <v>62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30" customHeight="1" x14ac:dyDescent="0.2">
      <c r="A14" s="201">
        <v>10</v>
      </c>
      <c r="B14" s="202" t="s">
        <v>48</v>
      </c>
      <c r="C14" s="206" t="s">
        <v>202</v>
      </c>
      <c r="D14" s="319" t="s">
        <v>245</v>
      </c>
      <c r="E14" s="206" t="s">
        <v>192</v>
      </c>
      <c r="F14" s="181" t="s">
        <v>63</v>
      </c>
      <c r="G14" s="336" t="s">
        <v>62</v>
      </c>
      <c r="H14" s="203" t="s">
        <v>37</v>
      </c>
      <c r="I14" s="202">
        <v>19000000</v>
      </c>
      <c r="J14" s="93">
        <v>6000000</v>
      </c>
      <c r="K14" s="94">
        <f t="shared" si="0"/>
        <v>0.31578947368421051</v>
      </c>
      <c r="L14" s="95">
        <v>6000000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201</v>
      </c>
      <c r="D15" s="205">
        <v>43888</v>
      </c>
      <c r="E15" s="206" t="s">
        <v>192</v>
      </c>
      <c r="F15" s="181" t="s">
        <v>64</v>
      </c>
      <c r="G15" s="336" t="s">
        <v>65</v>
      </c>
      <c r="H15" s="203" t="s">
        <v>37</v>
      </c>
      <c r="I15" s="202">
        <v>140000000</v>
      </c>
      <c r="J15" s="202">
        <v>140000000</v>
      </c>
      <c r="K15" s="94">
        <f t="shared" si="0"/>
        <v>1</v>
      </c>
      <c r="L15" s="385">
        <v>26250000</v>
      </c>
      <c r="M15" s="204"/>
    </row>
    <row r="16" spans="1:14" s="110" customFormat="1" ht="30" customHeight="1" x14ac:dyDescent="0.2">
      <c r="A16" s="201">
        <v>12</v>
      </c>
      <c r="B16" s="202" t="s">
        <v>230</v>
      </c>
      <c r="C16" s="206" t="s">
        <v>201</v>
      </c>
      <c r="D16" s="325" t="s">
        <v>231</v>
      </c>
      <c r="E16" s="207" t="s">
        <v>232</v>
      </c>
      <c r="F16" s="181" t="s">
        <v>233</v>
      </c>
      <c r="G16" s="336" t="s">
        <v>234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226</v>
      </c>
      <c r="C17" s="316" t="s">
        <v>201</v>
      </c>
      <c r="D17" s="212" t="s">
        <v>227</v>
      </c>
      <c r="E17" s="210" t="s">
        <v>196</v>
      </c>
      <c r="F17" s="211" t="s">
        <v>228</v>
      </c>
      <c r="G17" s="342" t="s">
        <v>229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25" t="s">
        <v>66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7"/>
    </row>
    <row r="19" spans="1:63" s="110" customFormat="1" ht="45" customHeight="1" x14ac:dyDescent="0.2">
      <c r="A19" s="348">
        <v>1</v>
      </c>
      <c r="B19" s="349" t="s">
        <v>225</v>
      </c>
      <c r="C19" s="430" t="s">
        <v>202</v>
      </c>
      <c r="D19" s="428" t="s">
        <v>247</v>
      </c>
      <c r="E19" s="430" t="s">
        <v>248</v>
      </c>
      <c r="F19" s="432" t="s">
        <v>249</v>
      </c>
      <c r="G19" s="432" t="s">
        <v>70</v>
      </c>
      <c r="H19" s="350" t="s">
        <v>37</v>
      </c>
      <c r="I19" s="351">
        <v>10501510.869999999</v>
      </c>
      <c r="J19" s="352">
        <f>J20+J21</f>
        <v>5906388.5700000003</v>
      </c>
      <c r="K19" s="353">
        <f t="shared" si="0"/>
        <v>0.56243226742477304</v>
      </c>
      <c r="L19" s="354">
        <f>L20+L21</f>
        <v>0</v>
      </c>
      <c r="M19" s="355"/>
    </row>
    <row r="20" spans="1:63" s="110" customFormat="1" ht="15" customHeight="1" x14ac:dyDescent="0.2">
      <c r="A20" s="201" t="s">
        <v>321</v>
      </c>
      <c r="B20" s="318" t="s">
        <v>12</v>
      </c>
      <c r="C20" s="431"/>
      <c r="D20" s="429"/>
      <c r="E20" s="431"/>
      <c r="F20" s="433"/>
      <c r="G20" s="433"/>
      <c r="H20" s="297" t="s">
        <v>75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322</v>
      </c>
      <c r="B21" s="318" t="s">
        <v>13</v>
      </c>
      <c r="C21" s="431"/>
      <c r="D21" s="429"/>
      <c r="E21" s="431"/>
      <c r="F21" s="433"/>
      <c r="G21" s="433"/>
      <c r="H21" s="297" t="s">
        <v>75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67</v>
      </c>
      <c r="C22" s="206" t="s">
        <v>201</v>
      </c>
      <c r="D22" s="206" t="s">
        <v>71</v>
      </c>
      <c r="E22" s="206" t="s">
        <v>211</v>
      </c>
      <c r="F22" s="297" t="s">
        <v>31</v>
      </c>
      <c r="G22" s="203" t="s">
        <v>72</v>
      </c>
      <c r="H22" s="297" t="s">
        <v>75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68</v>
      </c>
      <c r="C23" s="206" t="s">
        <v>201</v>
      </c>
      <c r="D23" s="206" t="s">
        <v>193</v>
      </c>
      <c r="E23" s="206" t="s">
        <v>192</v>
      </c>
      <c r="F23" s="297" t="s">
        <v>73</v>
      </c>
      <c r="G23" s="203" t="s">
        <v>29</v>
      </c>
      <c r="H23" s="297" t="s">
        <v>75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69</v>
      </c>
      <c r="C24" s="206" t="s">
        <v>201</v>
      </c>
      <c r="D24" s="206" t="s">
        <v>194</v>
      </c>
      <c r="E24" s="206" t="s">
        <v>212</v>
      </c>
      <c r="F24" s="297" t="s">
        <v>74</v>
      </c>
      <c r="G24" s="203" t="s">
        <v>29</v>
      </c>
      <c r="H24" s="297" t="s">
        <v>75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6">
        <v>5</v>
      </c>
      <c r="B25" s="334" t="s">
        <v>323</v>
      </c>
      <c r="C25" s="206" t="s">
        <v>201</v>
      </c>
      <c r="D25" s="361" t="s">
        <v>326</v>
      </c>
      <c r="E25" s="206" t="s">
        <v>138</v>
      </c>
      <c r="F25" s="206" t="s">
        <v>138</v>
      </c>
      <c r="G25" s="344" t="s">
        <v>303</v>
      </c>
      <c r="H25" s="297" t="s">
        <v>75</v>
      </c>
      <c r="I25" s="347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7">
        <v>6</v>
      </c>
      <c r="B26" s="360" t="s">
        <v>324</v>
      </c>
      <c r="C26" s="206" t="s">
        <v>202</v>
      </c>
      <c r="D26" s="361" t="s">
        <v>327</v>
      </c>
      <c r="E26" s="361" t="s">
        <v>328</v>
      </c>
      <c r="F26" s="361" t="s">
        <v>328</v>
      </c>
      <c r="G26" s="203"/>
      <c r="H26" s="297" t="s">
        <v>75</v>
      </c>
      <c r="I26" s="347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8">
        <v>7</v>
      </c>
      <c r="B27" s="338" t="s">
        <v>325</v>
      </c>
      <c r="C27" s="316" t="s">
        <v>202</v>
      </c>
      <c r="D27" s="362" t="s">
        <v>327</v>
      </c>
      <c r="E27" s="362" t="s">
        <v>328</v>
      </c>
      <c r="F27" s="362" t="s">
        <v>328</v>
      </c>
      <c r="G27" s="212"/>
      <c r="H27" s="309" t="s">
        <v>75</v>
      </c>
      <c r="I27" s="363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0" t="s">
        <v>77</v>
      </c>
      <c r="B31" s="421" t="s">
        <v>329</v>
      </c>
      <c r="C31" s="421"/>
      <c r="D31" s="421"/>
      <c r="E31" s="421"/>
      <c r="F31" s="421"/>
      <c r="G31" s="4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0"/>
      <c r="B32" s="421"/>
      <c r="C32" s="421"/>
      <c r="D32" s="421"/>
      <c r="E32" s="421"/>
      <c r="F32" s="421"/>
      <c r="G32" s="4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ySplit="3" topLeftCell="A13" activePane="bottomLeft" state="frozen"/>
      <selection pane="bottomLeft" activeCell="L22" sqref="L22:L2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  <c r="N1" s="194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  <c r="N2" s="194"/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  <c r="N3" s="194"/>
    </row>
    <row r="4" spans="1:14" x14ac:dyDescent="0.2">
      <c r="A4" s="389" t="s">
        <v>78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  <c r="N4" s="194"/>
    </row>
    <row r="5" spans="1:14" s="2" customFormat="1" ht="45" customHeight="1" x14ac:dyDescent="0.2">
      <c r="A5" s="60">
        <v>1</v>
      </c>
      <c r="B5" s="217" t="s">
        <v>80</v>
      </c>
      <c r="C5" s="90" t="s">
        <v>202</v>
      </c>
      <c r="D5" s="244" t="s">
        <v>250</v>
      </c>
      <c r="E5" s="200" t="s">
        <v>251</v>
      </c>
      <c r="F5" s="218" t="s">
        <v>92</v>
      </c>
      <c r="G5" s="218" t="s">
        <v>93</v>
      </c>
      <c r="H5" s="143" t="s">
        <v>37</v>
      </c>
      <c r="I5" s="217">
        <v>6000000</v>
      </c>
      <c r="J5" s="61">
        <v>5926970.21</v>
      </c>
      <c r="K5" s="16">
        <f t="shared" ref="K5:K22" si="0">J5/I5</f>
        <v>0.98782836833333332</v>
      </c>
      <c r="L5" s="11">
        <v>33968.050000000003</v>
      </c>
      <c r="M5" s="133"/>
      <c r="N5" s="216"/>
    </row>
    <row r="6" spans="1:14" ht="15" customHeight="1" x14ac:dyDescent="0.2">
      <c r="A6" s="60">
        <v>2</v>
      </c>
      <c r="B6" s="217" t="s">
        <v>81</v>
      </c>
      <c r="C6" s="90" t="s">
        <v>202</v>
      </c>
      <c r="D6" s="157" t="s">
        <v>38</v>
      </c>
      <c r="E6" s="219" t="s">
        <v>206</v>
      </c>
      <c r="F6" s="218">
        <v>43490</v>
      </c>
      <c r="G6" s="218" t="s">
        <v>94</v>
      </c>
      <c r="H6" s="143" t="s">
        <v>37</v>
      </c>
      <c r="I6" s="217">
        <v>25000000</v>
      </c>
      <c r="J6" s="61">
        <v>11812327.460000001</v>
      </c>
      <c r="K6" s="16">
        <f t="shared" si="0"/>
        <v>0.47249309840000003</v>
      </c>
      <c r="L6" s="11">
        <v>1984786.35</v>
      </c>
      <c r="M6" s="133"/>
      <c r="N6" s="194"/>
    </row>
    <row r="7" spans="1:14" ht="30" customHeight="1" x14ac:dyDescent="0.2">
      <c r="A7" s="60">
        <v>3</v>
      </c>
      <c r="B7" s="217" t="s">
        <v>82</v>
      </c>
      <c r="C7" s="244" t="s">
        <v>201</v>
      </c>
      <c r="D7" s="244" t="s">
        <v>55</v>
      </c>
      <c r="E7" s="244" t="s">
        <v>222</v>
      </c>
      <c r="F7" s="218" t="s">
        <v>95</v>
      </c>
      <c r="G7" s="218" t="s">
        <v>96</v>
      </c>
      <c r="H7" s="143" t="s">
        <v>37</v>
      </c>
      <c r="I7" s="217">
        <v>65000000</v>
      </c>
      <c r="J7" s="28">
        <v>34475108.920000002</v>
      </c>
      <c r="K7" s="16">
        <f t="shared" si="0"/>
        <v>0.53038629107692314</v>
      </c>
      <c r="L7" s="11">
        <v>6099091.370000001</v>
      </c>
      <c r="M7" s="133"/>
      <c r="N7" s="194"/>
    </row>
    <row r="8" spans="1:14" ht="60" customHeight="1" x14ac:dyDescent="0.2">
      <c r="A8" s="60">
        <v>4</v>
      </c>
      <c r="B8" s="217" t="s">
        <v>83</v>
      </c>
      <c r="C8" s="90" t="s">
        <v>202</v>
      </c>
      <c r="D8" s="244" t="s">
        <v>252</v>
      </c>
      <c r="E8" s="244" t="s">
        <v>198</v>
      </c>
      <c r="F8" s="218" t="s">
        <v>97</v>
      </c>
      <c r="G8" s="218" t="s">
        <v>98</v>
      </c>
      <c r="H8" s="143" t="s">
        <v>37</v>
      </c>
      <c r="I8" s="217">
        <v>11000000</v>
      </c>
      <c r="J8" s="28">
        <v>166124.64000000001</v>
      </c>
      <c r="K8" s="16">
        <f t="shared" si="0"/>
        <v>1.5102240000000001E-2</v>
      </c>
      <c r="L8" s="11">
        <v>18670.45</v>
      </c>
      <c r="M8" s="133"/>
      <c r="N8" s="194"/>
    </row>
    <row r="9" spans="1:14" ht="30" customHeight="1" x14ac:dyDescent="0.2">
      <c r="A9" s="60">
        <v>5</v>
      </c>
      <c r="B9" s="217" t="s">
        <v>84</v>
      </c>
      <c r="C9" s="244" t="s">
        <v>201</v>
      </c>
      <c r="D9" s="244" t="s">
        <v>253</v>
      </c>
      <c r="E9" s="244" t="s">
        <v>254</v>
      </c>
      <c r="F9" s="218" t="s">
        <v>99</v>
      </c>
      <c r="G9" s="218" t="s">
        <v>100</v>
      </c>
      <c r="H9" s="143" t="s">
        <v>37</v>
      </c>
      <c r="I9" s="217">
        <v>10000000</v>
      </c>
      <c r="J9" s="28">
        <v>3213164.48</v>
      </c>
      <c r="K9" s="16">
        <f t="shared" si="0"/>
        <v>0.32131644799999998</v>
      </c>
      <c r="L9" s="11">
        <v>755380.68</v>
      </c>
      <c r="M9" s="133"/>
      <c r="N9" s="194"/>
    </row>
    <row r="10" spans="1:14" ht="30" customHeight="1" x14ac:dyDescent="0.2">
      <c r="A10" s="60">
        <v>6</v>
      </c>
      <c r="B10" s="217" t="s">
        <v>85</v>
      </c>
      <c r="C10" s="244" t="s">
        <v>277</v>
      </c>
      <c r="D10" s="244" t="s">
        <v>273</v>
      </c>
      <c r="E10" s="244" t="s">
        <v>192</v>
      </c>
      <c r="F10" s="218" t="s">
        <v>101</v>
      </c>
      <c r="G10" s="218" t="s">
        <v>102</v>
      </c>
      <c r="H10" s="143" t="s">
        <v>37</v>
      </c>
      <c r="I10" s="199">
        <v>5000000</v>
      </c>
      <c r="J10" s="28">
        <v>5000000</v>
      </c>
      <c r="K10" s="16">
        <f t="shared" si="0"/>
        <v>1</v>
      </c>
      <c r="L10" s="11">
        <v>1686.59</v>
      </c>
      <c r="M10" s="133"/>
      <c r="N10" s="194"/>
    </row>
    <row r="11" spans="1:14" ht="30" customHeight="1" x14ac:dyDescent="0.2">
      <c r="A11" s="60">
        <v>7</v>
      </c>
      <c r="B11" s="217" t="s">
        <v>86</v>
      </c>
      <c r="C11" s="244" t="s">
        <v>201</v>
      </c>
      <c r="D11" s="244" t="s">
        <v>274</v>
      </c>
      <c r="E11" s="244" t="s">
        <v>192</v>
      </c>
      <c r="F11" s="173" t="s">
        <v>101</v>
      </c>
      <c r="G11" s="218" t="s">
        <v>103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2506455</v>
      </c>
      <c r="M11" s="133"/>
      <c r="N11" s="194"/>
    </row>
    <row r="12" spans="1:14" ht="15" customHeight="1" x14ac:dyDescent="0.2">
      <c r="A12" s="60">
        <v>8</v>
      </c>
      <c r="B12" s="217" t="s">
        <v>87</v>
      </c>
      <c r="C12" s="244" t="s">
        <v>201</v>
      </c>
      <c r="D12" s="244" t="s">
        <v>255</v>
      </c>
      <c r="E12" s="244" t="s">
        <v>213</v>
      </c>
      <c r="F12" s="218" t="s">
        <v>73</v>
      </c>
      <c r="G12" s="218" t="s">
        <v>104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88</v>
      </c>
      <c r="C13" s="244" t="s">
        <v>201</v>
      </c>
      <c r="D13" s="244" t="s">
        <v>274</v>
      </c>
      <c r="E13" s="244" t="s">
        <v>192</v>
      </c>
      <c r="F13" s="218" t="s">
        <v>105</v>
      </c>
      <c r="G13" s="218" t="s">
        <v>103</v>
      </c>
      <c r="H13" s="143" t="s">
        <v>37</v>
      </c>
      <c r="I13" s="217">
        <v>20000000</v>
      </c>
      <c r="J13" s="28">
        <v>18505157.779999997</v>
      </c>
      <c r="K13" s="16">
        <f t="shared" si="0"/>
        <v>0.92525788899999983</v>
      </c>
      <c r="L13" s="11">
        <v>4379556.84</v>
      </c>
      <c r="M13" s="133"/>
      <c r="N13" s="194"/>
    </row>
    <row r="14" spans="1:14" ht="15" customHeight="1" x14ac:dyDescent="0.2">
      <c r="A14" s="60">
        <v>10</v>
      </c>
      <c r="B14" s="217" t="s">
        <v>89</v>
      </c>
      <c r="C14" s="244" t="s">
        <v>201</v>
      </c>
      <c r="D14" s="244" t="s">
        <v>275</v>
      </c>
      <c r="E14" s="244" t="s">
        <v>267</v>
      </c>
      <c r="F14" s="218" t="s">
        <v>106</v>
      </c>
      <c r="G14" s="218" t="s">
        <v>103</v>
      </c>
      <c r="H14" s="143" t="s">
        <v>37</v>
      </c>
      <c r="I14" s="217">
        <v>30000000</v>
      </c>
      <c r="J14" s="28">
        <v>8765206.0700000003</v>
      </c>
      <c r="K14" s="16">
        <f t="shared" si="0"/>
        <v>0.29217353566666665</v>
      </c>
      <c r="L14" s="11">
        <v>2982938.2300000004</v>
      </c>
      <c r="M14" s="133"/>
      <c r="N14" s="194"/>
    </row>
    <row r="15" spans="1:14" ht="15" customHeight="1" x14ac:dyDescent="0.2">
      <c r="A15" s="437">
        <v>11</v>
      </c>
      <c r="B15" s="152" t="s">
        <v>90</v>
      </c>
      <c r="C15" s="394" t="s">
        <v>201</v>
      </c>
      <c r="D15" s="394" t="s">
        <v>276</v>
      </c>
      <c r="E15" s="394" t="s">
        <v>213</v>
      </c>
      <c r="F15" s="398" t="s">
        <v>107</v>
      </c>
      <c r="G15" s="398" t="s">
        <v>103</v>
      </c>
      <c r="H15" s="221"/>
      <c r="I15" s="222"/>
      <c r="J15" s="25"/>
      <c r="K15" s="26"/>
      <c r="L15" s="382"/>
      <c r="M15" s="121"/>
      <c r="N15" s="194"/>
    </row>
    <row r="16" spans="1:14" ht="15" customHeight="1" x14ac:dyDescent="0.2">
      <c r="A16" s="438"/>
      <c r="B16" s="151" t="s">
        <v>12</v>
      </c>
      <c r="C16" s="395"/>
      <c r="D16" s="395"/>
      <c r="E16" s="395"/>
      <c r="F16" s="398"/>
      <c r="G16" s="398"/>
      <c r="H16" s="221" t="s">
        <v>37</v>
      </c>
      <c r="I16" s="223">
        <v>60000000</v>
      </c>
      <c r="J16" s="25">
        <v>25278317.300000001</v>
      </c>
      <c r="K16" s="26">
        <f>J16/I16</f>
        <v>0.42130528833333336</v>
      </c>
      <c r="L16" s="27">
        <v>24678317.300000001</v>
      </c>
      <c r="M16" s="121"/>
      <c r="N16" s="194"/>
    </row>
    <row r="17" spans="1:14" ht="15" customHeight="1" x14ac:dyDescent="0.2">
      <c r="A17" s="438"/>
      <c r="B17" s="151" t="s">
        <v>13</v>
      </c>
      <c r="C17" s="395"/>
      <c r="D17" s="395"/>
      <c r="E17" s="395"/>
      <c r="F17" s="398"/>
      <c r="G17" s="398"/>
      <c r="H17" s="221" t="s">
        <v>37</v>
      </c>
      <c r="I17" s="223">
        <v>150000000</v>
      </c>
      <c r="J17" s="25">
        <v>40592075.030000001</v>
      </c>
      <c r="K17" s="26">
        <f>J17/I17</f>
        <v>0.27061383353333335</v>
      </c>
      <c r="L17" s="374">
        <v>9662212.1899999995</v>
      </c>
      <c r="M17" s="121"/>
      <c r="N17" s="194"/>
    </row>
    <row r="18" spans="1:14" ht="15" customHeight="1" x14ac:dyDescent="0.2">
      <c r="A18" s="439"/>
      <c r="B18" s="8" t="s">
        <v>14</v>
      </c>
      <c r="C18" s="396"/>
      <c r="D18" s="396"/>
      <c r="E18" s="396"/>
      <c r="F18" s="399"/>
      <c r="G18" s="399"/>
      <c r="H18" s="67" t="s">
        <v>37</v>
      </c>
      <c r="I18" s="68">
        <f>I16+I17</f>
        <v>210000000</v>
      </c>
      <c r="J18" s="68">
        <f t="shared" ref="J18" si="1">J16+J17</f>
        <v>65870392.329999998</v>
      </c>
      <c r="K18" s="69">
        <f t="shared" si="0"/>
        <v>0.31366853490476188</v>
      </c>
      <c r="L18" s="68">
        <v>18068668.050000001</v>
      </c>
      <c r="M18" s="133"/>
      <c r="N18" s="194"/>
    </row>
    <row r="19" spans="1:14" ht="30" customHeight="1" x14ac:dyDescent="0.2">
      <c r="A19" s="201">
        <v>12</v>
      </c>
      <c r="B19" s="202" t="s">
        <v>91</v>
      </c>
      <c r="C19" s="90" t="s">
        <v>200</v>
      </c>
      <c r="D19" s="90" t="s">
        <v>256</v>
      </c>
      <c r="E19" s="90" t="s">
        <v>213</v>
      </c>
      <c r="F19" s="181" t="s">
        <v>109</v>
      </c>
      <c r="G19" s="181" t="s">
        <v>110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296</v>
      </c>
      <c r="C20" s="278" t="s">
        <v>200</v>
      </c>
      <c r="D20" s="332" t="s">
        <v>194</v>
      </c>
      <c r="E20" s="332" t="s">
        <v>212</v>
      </c>
      <c r="F20" s="328" t="s">
        <v>297</v>
      </c>
      <c r="G20" s="328" t="s">
        <v>298</v>
      </c>
      <c r="H20" s="212" t="s">
        <v>37</v>
      </c>
      <c r="I20" s="327">
        <v>8000000</v>
      </c>
      <c r="J20" s="315">
        <v>3227966.6000000006</v>
      </c>
      <c r="K20" s="329">
        <f t="shared" si="2"/>
        <v>0.40349582500000009</v>
      </c>
      <c r="L20" s="155">
        <v>723396.01</v>
      </c>
      <c r="M20" s="137"/>
      <c r="N20" s="216"/>
    </row>
    <row r="21" spans="1:14" s="2" customFormat="1" ht="12.75" thickBot="1" x14ac:dyDescent="0.25">
      <c r="A21" s="434" t="s">
        <v>79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6"/>
      <c r="N21" s="216"/>
    </row>
    <row r="22" spans="1:14" s="2" customFormat="1" ht="20.25" customHeight="1" x14ac:dyDescent="0.2">
      <c r="A22" s="142">
        <v>1</v>
      </c>
      <c r="B22" s="364" t="s">
        <v>80</v>
      </c>
      <c r="C22" s="365" t="s">
        <v>202</v>
      </c>
      <c r="D22" s="365" t="s">
        <v>257</v>
      </c>
      <c r="E22" s="366" t="s">
        <v>196</v>
      </c>
      <c r="F22" s="367" t="s">
        <v>111</v>
      </c>
      <c r="G22" s="367" t="s">
        <v>103</v>
      </c>
      <c r="H22" s="378" t="s">
        <v>37</v>
      </c>
      <c r="I22" s="368">
        <v>1992500</v>
      </c>
      <c r="J22" s="304">
        <v>1992500</v>
      </c>
      <c r="K22" s="305">
        <f t="shared" si="0"/>
        <v>1</v>
      </c>
      <c r="L22" s="369">
        <v>662255.12</v>
      </c>
      <c r="M22" s="306"/>
      <c r="N22" s="216"/>
    </row>
    <row r="23" spans="1:14" s="2" customFormat="1" ht="30" customHeight="1" x14ac:dyDescent="0.2">
      <c r="A23" s="201">
        <v>2</v>
      </c>
      <c r="B23" s="202" t="s">
        <v>91</v>
      </c>
      <c r="C23" s="206" t="s">
        <v>200</v>
      </c>
      <c r="D23" s="206" t="s">
        <v>256</v>
      </c>
      <c r="E23" s="206" t="s">
        <v>213</v>
      </c>
      <c r="F23" s="225" t="s">
        <v>109</v>
      </c>
      <c r="G23" s="225" t="s">
        <v>108</v>
      </c>
      <c r="H23" s="379" t="s">
        <v>37</v>
      </c>
      <c r="I23" s="226">
        <v>1000000</v>
      </c>
      <c r="J23" s="95">
        <v>0</v>
      </c>
      <c r="K23" s="94">
        <f t="shared" ref="K23:K27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296</v>
      </c>
      <c r="C24" s="206" t="s">
        <v>200</v>
      </c>
      <c r="D24" s="335" t="s">
        <v>194</v>
      </c>
      <c r="E24" s="335" t="s">
        <v>212</v>
      </c>
      <c r="F24" s="380" t="s">
        <v>297</v>
      </c>
      <c r="G24" s="380" t="s">
        <v>298</v>
      </c>
      <c r="H24" s="379" t="s">
        <v>37</v>
      </c>
      <c r="I24" s="334">
        <v>2000000</v>
      </c>
      <c r="J24" s="95">
        <v>786991.64</v>
      </c>
      <c r="K24" s="94">
        <f t="shared" si="3"/>
        <v>0.39349582</v>
      </c>
      <c r="L24" s="95">
        <v>180849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299</v>
      </c>
      <c r="C25" s="206" t="s">
        <v>201</v>
      </c>
      <c r="D25" s="377" t="s">
        <v>342</v>
      </c>
      <c r="E25" s="224" t="s">
        <v>343</v>
      </c>
      <c r="F25" s="380" t="s">
        <v>301</v>
      </c>
      <c r="G25" s="380" t="s">
        <v>302</v>
      </c>
      <c r="H25" s="379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x14ac:dyDescent="0.2">
      <c r="A26" s="337">
        <v>5</v>
      </c>
      <c r="B26" s="334" t="s">
        <v>300</v>
      </c>
      <c r="C26" s="206" t="s">
        <v>201</v>
      </c>
      <c r="D26" s="381" t="s">
        <v>342</v>
      </c>
      <c r="E26" s="224" t="s">
        <v>343</v>
      </c>
      <c r="F26" s="380" t="s">
        <v>301</v>
      </c>
      <c r="G26" s="380" t="s">
        <v>303</v>
      </c>
      <c r="H26" s="379" t="s">
        <v>37</v>
      </c>
      <c r="I26" s="334">
        <v>6219140</v>
      </c>
      <c r="J26" s="95">
        <v>3785147.83</v>
      </c>
      <c r="K26" s="94">
        <f t="shared" si="3"/>
        <v>0.60862881845399852</v>
      </c>
      <c r="L26" s="95">
        <v>0</v>
      </c>
      <c r="M26" s="204"/>
      <c r="N26" s="194"/>
    </row>
    <row r="27" spans="1:14" s="2" customFormat="1" ht="30" customHeight="1" thickBot="1" x14ac:dyDescent="0.25">
      <c r="A27" s="192">
        <v>6</v>
      </c>
      <c r="B27" s="209" t="s">
        <v>85</v>
      </c>
      <c r="C27" s="316" t="s">
        <v>277</v>
      </c>
      <c r="D27" s="316" t="s">
        <v>340</v>
      </c>
      <c r="E27" s="316" t="s">
        <v>341</v>
      </c>
      <c r="F27" s="339" t="s">
        <v>338</v>
      </c>
      <c r="G27" s="339" t="s">
        <v>339</v>
      </c>
      <c r="H27" s="212" t="s">
        <v>37</v>
      </c>
      <c r="I27" s="209">
        <v>2500000</v>
      </c>
      <c r="J27" s="383">
        <v>1259226.43</v>
      </c>
      <c r="K27" s="312">
        <f t="shared" si="3"/>
        <v>0.503690572</v>
      </c>
      <c r="L27" s="311">
        <v>1259226.43</v>
      </c>
      <c r="M27" s="314"/>
      <c r="N27" s="216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J6" sqref="J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13" x14ac:dyDescent="0.25">
      <c r="A4" s="389" t="s">
        <v>113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118">
        <v>1</v>
      </c>
      <c r="B5" s="119" t="s">
        <v>114</v>
      </c>
      <c r="C5" s="445" t="s">
        <v>279</v>
      </c>
      <c r="D5" s="394" t="s">
        <v>216</v>
      </c>
      <c r="E5" s="440" t="s">
        <v>121</v>
      </c>
      <c r="F5" s="440" t="s">
        <v>121</v>
      </c>
      <c r="G5" s="443" t="s">
        <v>309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115</v>
      </c>
      <c r="C6" s="446"/>
      <c r="D6" s="395"/>
      <c r="E6" s="441"/>
      <c r="F6" s="441"/>
      <c r="G6" s="444"/>
      <c r="H6" s="120" t="s">
        <v>37</v>
      </c>
      <c r="I6" s="74">
        <v>40423203</v>
      </c>
      <c r="J6" s="25">
        <v>40423203</v>
      </c>
      <c r="K6" s="26">
        <f>J6/I6</f>
        <v>1</v>
      </c>
      <c r="L6" s="27">
        <v>2867576</v>
      </c>
      <c r="M6" s="121"/>
    </row>
    <row r="7" spans="1:13" ht="15" customHeight="1" x14ac:dyDescent="0.25">
      <c r="A7" s="123"/>
      <c r="B7" s="124" t="s">
        <v>116</v>
      </c>
      <c r="C7" s="446"/>
      <c r="D7" s="395"/>
      <c r="E7" s="441"/>
      <c r="F7" s="441"/>
      <c r="G7" s="444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117</v>
      </c>
      <c r="C8" s="446"/>
      <c r="D8" s="395"/>
      <c r="E8" s="441"/>
      <c r="F8" s="441"/>
      <c r="G8" s="444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118</v>
      </c>
      <c r="C9" s="447"/>
      <c r="D9" s="396"/>
      <c r="E9" s="442"/>
      <c r="F9" s="442"/>
      <c r="G9" s="444"/>
      <c r="H9" s="132" t="s">
        <v>37</v>
      </c>
      <c r="I9" s="131">
        <f>SUM(I6:I8)</f>
        <v>60000000</v>
      </c>
      <c r="J9" s="131">
        <f>SUM(J6:J8)</f>
        <v>60000000</v>
      </c>
      <c r="K9" s="69">
        <f>J9/I9</f>
        <v>1</v>
      </c>
      <c r="L9" s="131">
        <f>SUM(L6:L8)</f>
        <v>2867576</v>
      </c>
      <c r="M9" s="133"/>
    </row>
    <row r="10" spans="1:13" ht="45" customHeight="1" thickBot="1" x14ac:dyDescent="0.3">
      <c r="A10" s="54">
        <v>2</v>
      </c>
      <c r="B10" s="134" t="s">
        <v>119</v>
      </c>
      <c r="C10" s="135" t="s">
        <v>202</v>
      </c>
      <c r="D10" s="91" t="s">
        <v>217</v>
      </c>
      <c r="E10" s="136" t="s">
        <v>122</v>
      </c>
      <c r="F10" s="136" t="s">
        <v>122</v>
      </c>
      <c r="G10" s="342" t="s">
        <v>308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34" t="s">
        <v>120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6"/>
    </row>
    <row r="12" spans="1:13" s="3" customFormat="1" ht="60" x14ac:dyDescent="0.25">
      <c r="A12" s="142">
        <v>1</v>
      </c>
      <c r="B12" s="298" t="s">
        <v>123</v>
      </c>
      <c r="C12" s="299" t="s">
        <v>261</v>
      </c>
      <c r="D12" s="300" t="s">
        <v>281</v>
      </c>
      <c r="E12" s="300" t="s">
        <v>286</v>
      </c>
      <c r="F12" s="301" t="s">
        <v>127</v>
      </c>
      <c r="G12" s="343" t="s">
        <v>304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124</v>
      </c>
      <c r="C13" s="295" t="s">
        <v>261</v>
      </c>
      <c r="D13" s="296" t="s">
        <v>282</v>
      </c>
      <c r="E13" s="296" t="s">
        <v>287</v>
      </c>
      <c r="F13" s="297" t="s">
        <v>128</v>
      </c>
      <c r="G13" s="344" t="s">
        <v>304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125</v>
      </c>
      <c r="C14" s="295" t="s">
        <v>261</v>
      </c>
      <c r="D14" s="296" t="s">
        <v>283</v>
      </c>
      <c r="E14" s="296" t="s">
        <v>213</v>
      </c>
      <c r="F14" s="297" t="s">
        <v>129</v>
      </c>
      <c r="G14" s="344" t="s">
        <v>305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126</v>
      </c>
      <c r="C15" s="295" t="s">
        <v>261</v>
      </c>
      <c r="D15" s="296" t="s">
        <v>285</v>
      </c>
      <c r="E15" s="296" t="s">
        <v>222</v>
      </c>
      <c r="F15" s="297" t="s">
        <v>130</v>
      </c>
      <c r="G15" s="344" t="s">
        <v>306</v>
      </c>
      <c r="H15" s="203" t="s">
        <v>37</v>
      </c>
      <c r="I15" s="245">
        <v>1555200</v>
      </c>
      <c r="J15" s="95">
        <v>1527149</v>
      </c>
      <c r="K15" s="94">
        <f t="shared" si="0"/>
        <v>0.98196309156378603</v>
      </c>
      <c r="L15" s="95">
        <v>124000</v>
      </c>
      <c r="M15" s="204"/>
    </row>
    <row r="16" spans="1:13" s="3" customFormat="1" ht="45" customHeight="1" thickBot="1" x14ac:dyDescent="0.3">
      <c r="A16" s="192">
        <v>5</v>
      </c>
      <c r="B16" s="274" t="s">
        <v>284</v>
      </c>
      <c r="C16" s="307" t="s">
        <v>261</v>
      </c>
      <c r="D16" s="308" t="s">
        <v>209</v>
      </c>
      <c r="E16" s="308" t="s">
        <v>288</v>
      </c>
      <c r="F16" s="309" t="s">
        <v>289</v>
      </c>
      <c r="G16" s="341" t="s">
        <v>306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: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13" x14ac:dyDescent="0.25">
      <c r="A4" s="389" t="s">
        <v>136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5" customHeight="1" x14ac:dyDescent="0.25">
      <c r="A5" s="235">
        <v>1</v>
      </c>
      <c r="B5" s="223" t="s">
        <v>137</v>
      </c>
      <c r="C5" s="394" t="s">
        <v>199</v>
      </c>
      <c r="D5" s="394" t="s">
        <v>197</v>
      </c>
      <c r="E5" s="394" t="s">
        <v>196</v>
      </c>
      <c r="F5" s="398" t="s">
        <v>139</v>
      </c>
      <c r="G5" s="398" t="s">
        <v>140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95"/>
      <c r="D6" s="395"/>
      <c r="E6" s="395"/>
      <c r="F6" s="398"/>
      <c r="G6" s="398"/>
      <c r="H6" s="125" t="s">
        <v>37</v>
      </c>
      <c r="I6" s="152">
        <v>7062200</v>
      </c>
      <c r="J6" s="25">
        <v>3043723.66</v>
      </c>
      <c r="K6" s="26">
        <f t="shared" ref="K6:K8" si="0">J6/I6</f>
        <v>0.43098802922602025</v>
      </c>
      <c r="L6" s="25">
        <v>849441.02</v>
      </c>
      <c r="M6" s="121"/>
    </row>
    <row r="7" spans="1:13" ht="15" customHeight="1" x14ac:dyDescent="0.25">
      <c r="A7" s="234"/>
      <c r="B7" s="129" t="s">
        <v>13</v>
      </c>
      <c r="C7" s="395"/>
      <c r="D7" s="395"/>
      <c r="E7" s="395"/>
      <c r="F7" s="398"/>
      <c r="G7" s="398"/>
      <c r="H7" s="125" t="s">
        <v>37</v>
      </c>
      <c r="I7" s="153">
        <v>4724800</v>
      </c>
      <c r="J7" s="25">
        <v>1453639.8</v>
      </c>
      <c r="K7" s="26">
        <f t="shared" si="0"/>
        <v>0.3076616576363021</v>
      </c>
      <c r="L7" s="27">
        <v>599720.06000000006</v>
      </c>
      <c r="M7" s="121"/>
    </row>
    <row r="8" spans="1:13" ht="15" customHeight="1" thickBot="1" x14ac:dyDescent="0.3">
      <c r="A8" s="238"/>
      <c r="B8" s="239" t="s">
        <v>14</v>
      </c>
      <c r="C8" s="449"/>
      <c r="D8" s="449"/>
      <c r="E8" s="449"/>
      <c r="F8" s="448"/>
      <c r="G8" s="448"/>
      <c r="H8" s="70" t="s">
        <v>37</v>
      </c>
      <c r="I8" s="154">
        <f>SUM(I6:I7)</f>
        <v>11787000</v>
      </c>
      <c r="J8" s="154">
        <f>SUM(J6:J7)</f>
        <v>4497363.46</v>
      </c>
      <c r="K8" s="30">
        <f t="shared" si="0"/>
        <v>0.38155285144650886</v>
      </c>
      <c r="L8" s="240">
        <f>SUM(L6:L7)</f>
        <v>1449161.08</v>
      </c>
      <c r="M8" s="121"/>
    </row>
    <row r="9" spans="1:13" s="3" customFormat="1" x14ac:dyDescent="0.25">
      <c r="A9" s="434" t="s">
        <v>280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1" sqref="L11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13" x14ac:dyDescent="0.25">
      <c r="A4" s="389" t="s">
        <v>142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201">
        <v>1</v>
      </c>
      <c r="B5" s="242" t="s">
        <v>144</v>
      </c>
      <c r="C5" s="90" t="s">
        <v>200</v>
      </c>
      <c r="D5" s="90" t="s">
        <v>203</v>
      </c>
      <c r="E5" s="90" t="s">
        <v>158</v>
      </c>
      <c r="F5" s="90" t="s">
        <v>146</v>
      </c>
      <c r="G5" s="90" t="s">
        <v>147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145</v>
      </c>
      <c r="C6" s="90" t="s">
        <v>200</v>
      </c>
      <c r="D6" s="90" t="s">
        <v>214</v>
      </c>
      <c r="E6" s="90" t="s">
        <v>204</v>
      </c>
      <c r="F6" s="90" t="s">
        <v>148</v>
      </c>
      <c r="G6" s="182" t="s">
        <v>149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1" t="s">
        <v>330</v>
      </c>
      <c r="C7" s="91" t="s">
        <v>200</v>
      </c>
      <c r="D7" s="91" t="s">
        <v>333</v>
      </c>
      <c r="E7" s="91"/>
      <c r="F7" s="372" t="s">
        <v>331</v>
      </c>
      <c r="G7" s="373" t="s">
        <v>332</v>
      </c>
      <c r="H7" s="141" t="s">
        <v>37</v>
      </c>
      <c r="I7" s="359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389" t="s">
        <v>143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1"/>
    </row>
    <row r="9" spans="1:13" s="3" customFormat="1" ht="30" customHeight="1" x14ac:dyDescent="0.25">
      <c r="A9" s="201">
        <v>1</v>
      </c>
      <c r="B9" s="242" t="s">
        <v>150</v>
      </c>
      <c r="C9" s="90" t="s">
        <v>200</v>
      </c>
      <c r="D9" s="90" t="s">
        <v>214</v>
      </c>
      <c r="E9" s="90" t="s">
        <v>204</v>
      </c>
      <c r="F9" s="90" t="s">
        <v>148</v>
      </c>
      <c r="G9" s="182" t="s">
        <v>149</v>
      </c>
      <c r="H9" s="138" t="s">
        <v>37</v>
      </c>
      <c r="I9" s="245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4"/>
    </row>
    <row r="10" spans="1:13" ht="30" customHeight="1" x14ac:dyDescent="0.25">
      <c r="A10" s="201">
        <v>2</v>
      </c>
      <c r="B10" s="242" t="s">
        <v>151</v>
      </c>
      <c r="C10" s="90" t="s">
        <v>202</v>
      </c>
      <c r="D10" s="90" t="s">
        <v>205</v>
      </c>
      <c r="E10" s="90" t="s">
        <v>195</v>
      </c>
      <c r="F10" s="182" t="s">
        <v>156</v>
      </c>
      <c r="G10" s="182" t="s">
        <v>157</v>
      </c>
      <c r="H10" s="138" t="s">
        <v>37</v>
      </c>
      <c r="I10" s="245">
        <f>10990000+2375000</f>
        <v>13365000</v>
      </c>
      <c r="J10" s="62">
        <v>13011316.889999999</v>
      </c>
      <c r="K10" s="63">
        <f t="shared" si="0"/>
        <v>0.97353661728395047</v>
      </c>
      <c r="L10" s="64">
        <v>693370.62</v>
      </c>
      <c r="M10" s="214"/>
    </row>
    <row r="11" spans="1:13" x14ac:dyDescent="0.25">
      <c r="A11" s="60">
        <v>3</v>
      </c>
      <c r="B11" s="80" t="s">
        <v>152</v>
      </c>
      <c r="C11" s="114" t="s">
        <v>202</v>
      </c>
      <c r="D11" s="114" t="s">
        <v>207</v>
      </c>
      <c r="E11" s="114" t="s">
        <v>206</v>
      </c>
      <c r="F11" s="158" t="s">
        <v>158</v>
      </c>
      <c r="G11" s="158" t="s">
        <v>103</v>
      </c>
      <c r="H11" s="140" t="s">
        <v>37</v>
      </c>
      <c r="I11" s="246">
        <v>18266696.800000001</v>
      </c>
      <c r="J11" s="11">
        <v>2087056.38</v>
      </c>
      <c r="K11" s="16">
        <f t="shared" si="0"/>
        <v>0.11425472283527473</v>
      </c>
      <c r="L11" s="65">
        <v>757669.89</v>
      </c>
      <c r="M11" s="133"/>
    </row>
    <row r="12" spans="1:13" ht="30" customHeight="1" x14ac:dyDescent="0.25">
      <c r="A12" s="60">
        <v>4</v>
      </c>
      <c r="B12" s="80" t="s">
        <v>153</v>
      </c>
      <c r="C12" s="114" t="s">
        <v>200</v>
      </c>
      <c r="D12" s="114" t="s">
        <v>208</v>
      </c>
      <c r="E12" s="114" t="s">
        <v>141</v>
      </c>
      <c r="F12" s="158" t="s">
        <v>159</v>
      </c>
      <c r="G12" s="158" t="s">
        <v>160</v>
      </c>
      <c r="H12" s="140" t="s">
        <v>37</v>
      </c>
      <c r="I12" s="247">
        <v>9500000</v>
      </c>
      <c r="J12" s="11">
        <v>285855.84999999998</v>
      </c>
      <c r="K12" s="16">
        <f t="shared" si="0"/>
        <v>3.0090089473684207E-2</v>
      </c>
      <c r="L12" s="11">
        <v>260855.85</v>
      </c>
      <c r="M12" s="133"/>
    </row>
    <row r="13" spans="1:13" ht="15" customHeight="1" x14ac:dyDescent="0.25">
      <c r="A13" s="60">
        <v>5</v>
      </c>
      <c r="B13" s="80" t="s">
        <v>154</v>
      </c>
      <c r="C13" s="114" t="s">
        <v>200</v>
      </c>
      <c r="D13" s="114" t="s">
        <v>193</v>
      </c>
      <c r="E13" s="114" t="s">
        <v>141</v>
      </c>
      <c r="F13" s="158" t="s">
        <v>161</v>
      </c>
      <c r="G13" s="158" t="s">
        <v>160</v>
      </c>
      <c r="H13" s="140" t="s">
        <v>37</v>
      </c>
      <c r="I13" s="246">
        <v>10000000</v>
      </c>
      <c r="J13" s="11">
        <v>641807.8600000001</v>
      </c>
      <c r="K13" s="16">
        <f t="shared" si="0"/>
        <v>6.4180786000000004E-2</v>
      </c>
      <c r="L13" s="65">
        <v>112270.31</v>
      </c>
      <c r="M13" s="133"/>
    </row>
    <row r="14" spans="1:13" ht="15" customHeight="1" thickBot="1" x14ac:dyDescent="0.3">
      <c r="A14" s="54">
        <v>6</v>
      </c>
      <c r="B14" s="79" t="s">
        <v>155</v>
      </c>
      <c r="C14" s="91" t="s">
        <v>202</v>
      </c>
      <c r="D14" s="91" t="s">
        <v>209</v>
      </c>
      <c r="E14" s="91" t="s">
        <v>215</v>
      </c>
      <c r="F14" s="136" t="s">
        <v>159</v>
      </c>
      <c r="G14" s="136" t="s">
        <v>29</v>
      </c>
      <c r="H14" s="141" t="s">
        <v>37</v>
      </c>
      <c r="I14" s="248">
        <v>14066845.460000001</v>
      </c>
      <c r="J14" s="48">
        <v>799438.49</v>
      </c>
      <c r="K14" s="49">
        <f t="shared" si="0"/>
        <v>5.6831397790873289E-2</v>
      </c>
      <c r="L14" s="50">
        <v>104488.07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09" t="s">
        <v>317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63" x14ac:dyDescent="0.2">
      <c r="A4" s="389" t="s">
        <v>162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s="2" customFormat="1" ht="15" customHeight="1" x14ac:dyDescent="0.2">
      <c r="A5" s="249">
        <v>1</v>
      </c>
      <c r="B5" s="250" t="s">
        <v>164</v>
      </c>
      <c r="C5" s="90" t="s">
        <v>258</v>
      </c>
      <c r="D5" s="90" t="s">
        <v>218</v>
      </c>
      <c r="E5" s="251" t="s">
        <v>135</v>
      </c>
      <c r="F5" s="252" t="s">
        <v>170</v>
      </c>
      <c r="G5" s="252" t="s">
        <v>103</v>
      </c>
      <c r="H5" s="243" t="s">
        <v>169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165</v>
      </c>
      <c r="C6" s="114" t="s">
        <v>259</v>
      </c>
      <c r="D6" s="114" t="s">
        <v>218</v>
      </c>
      <c r="E6" s="157" t="s">
        <v>135</v>
      </c>
      <c r="F6" s="255" t="s">
        <v>171</v>
      </c>
      <c r="G6" s="387" t="s">
        <v>346</v>
      </c>
      <c r="H6" s="159" t="s">
        <v>169</v>
      </c>
      <c r="I6" s="256">
        <v>73130000</v>
      </c>
      <c r="J6" s="61">
        <v>66743379.649999999</v>
      </c>
      <c r="K6" s="16">
        <f>J6/I6</f>
        <v>0.91266757349924788</v>
      </c>
      <c r="L6" s="11">
        <v>2945240.22</v>
      </c>
      <c r="M6" s="133"/>
    </row>
    <row r="7" spans="1:63" s="2" customFormat="1" ht="15" customHeight="1" x14ac:dyDescent="0.2">
      <c r="A7" s="220">
        <v>3</v>
      </c>
      <c r="B7" s="222" t="s">
        <v>166</v>
      </c>
      <c r="C7" s="395" t="s">
        <v>258</v>
      </c>
      <c r="D7" s="395" t="s">
        <v>219</v>
      </c>
      <c r="E7" s="395" t="s">
        <v>220</v>
      </c>
      <c r="F7" s="407" t="s">
        <v>148</v>
      </c>
      <c r="G7" s="450" t="s">
        <v>310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167</v>
      </c>
      <c r="C8" s="395"/>
      <c r="D8" s="395"/>
      <c r="E8" s="395"/>
      <c r="F8" s="407"/>
      <c r="G8" s="450"/>
      <c r="H8" s="171" t="s">
        <v>169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190</v>
      </c>
      <c r="C9" s="395"/>
      <c r="D9" s="395"/>
      <c r="E9" s="395"/>
      <c r="F9" s="407"/>
      <c r="G9" s="450"/>
      <c r="H9" s="171" t="s">
        <v>169</v>
      </c>
      <c r="I9" s="258">
        <v>56250000</v>
      </c>
      <c r="J9" s="259">
        <v>45204639.43</v>
      </c>
      <c r="K9" s="26">
        <f t="shared" si="0"/>
        <v>0.80363803431111114</v>
      </c>
      <c r="L9" s="74">
        <v>2876060.65</v>
      </c>
      <c r="M9" s="121"/>
    </row>
    <row r="10" spans="1:63" ht="15" customHeight="1" x14ac:dyDescent="0.2">
      <c r="A10" s="179"/>
      <c r="B10" s="189" t="s">
        <v>14</v>
      </c>
      <c r="C10" s="396"/>
      <c r="D10" s="396"/>
      <c r="E10" s="396"/>
      <c r="F10" s="408"/>
      <c r="G10" s="450"/>
      <c r="H10" s="116" t="s">
        <v>169</v>
      </c>
      <c r="I10" s="260">
        <f>SUM(I8:I9)</f>
        <v>67500000</v>
      </c>
      <c r="J10" s="260">
        <f>SUM(J8:J9)</f>
        <v>56421771.119999997</v>
      </c>
      <c r="K10" s="69">
        <f t="shared" si="0"/>
        <v>0.83587809066666663</v>
      </c>
      <c r="L10" s="261">
        <f>SUM(L8:L9)</f>
        <v>2876060.65</v>
      </c>
      <c r="M10" s="133"/>
    </row>
    <row r="11" spans="1:63" ht="60" customHeight="1" thickBot="1" x14ac:dyDescent="0.25">
      <c r="A11" s="262">
        <v>4</v>
      </c>
      <c r="B11" s="53" t="s">
        <v>168</v>
      </c>
      <c r="C11" s="91" t="s">
        <v>258</v>
      </c>
      <c r="D11" s="263" t="s">
        <v>221</v>
      </c>
      <c r="E11" s="263" t="s">
        <v>222</v>
      </c>
      <c r="F11" s="264" t="s">
        <v>172</v>
      </c>
      <c r="G11" s="264" t="s">
        <v>173</v>
      </c>
      <c r="H11" s="265" t="s">
        <v>169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389" t="s">
        <v>163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1"/>
    </row>
    <row r="13" spans="1:63" s="2" customFormat="1" ht="45" customHeight="1" x14ac:dyDescent="0.2">
      <c r="A13" s="249">
        <v>1</v>
      </c>
      <c r="B13" s="268" t="s">
        <v>174</v>
      </c>
      <c r="C13" s="90" t="s">
        <v>260</v>
      </c>
      <c r="D13" s="90" t="s">
        <v>221</v>
      </c>
      <c r="E13" s="90" t="s">
        <v>176</v>
      </c>
      <c r="F13" s="225" t="s">
        <v>176</v>
      </c>
      <c r="G13" s="345" t="s">
        <v>311</v>
      </c>
      <c r="H13" s="225" t="s">
        <v>178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175</v>
      </c>
      <c r="C14" s="91" t="s">
        <v>261</v>
      </c>
      <c r="D14" s="91" t="s">
        <v>223</v>
      </c>
      <c r="E14" s="91" t="s">
        <v>176</v>
      </c>
      <c r="F14" s="270" t="s">
        <v>177</v>
      </c>
      <c r="G14" s="271" t="s">
        <v>307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112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77</v>
      </c>
      <c r="B17" s="228" t="s">
        <v>183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5" sqref="J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13" x14ac:dyDescent="0.25">
      <c r="A4" s="389" t="s">
        <v>179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8.75" customHeight="1" thickBot="1" x14ac:dyDescent="0.3">
      <c r="A5" s="192">
        <v>1</v>
      </c>
      <c r="B5" s="274" t="s">
        <v>180</v>
      </c>
      <c r="C5" s="275" t="s">
        <v>201</v>
      </c>
      <c r="D5" s="275" t="s">
        <v>278</v>
      </c>
      <c r="E5" s="275" t="s">
        <v>213</v>
      </c>
      <c r="F5" s="211" t="s">
        <v>73</v>
      </c>
      <c r="G5" s="211" t="s">
        <v>182</v>
      </c>
      <c r="H5" s="276" t="s">
        <v>181</v>
      </c>
      <c r="I5" s="277">
        <v>11600000</v>
      </c>
      <c r="J5" s="81">
        <v>6900452.7699999996</v>
      </c>
      <c r="K5" s="49">
        <f t="shared" ref="K5" si="0">J5/I5</f>
        <v>0.59486661810344821</v>
      </c>
      <c r="L5" s="81">
        <v>2891078.99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09" t="s">
        <v>319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6" t="s">
        <v>345</v>
      </c>
      <c r="L3" s="418"/>
      <c r="M3" s="413"/>
    </row>
    <row r="4" spans="1:63" x14ac:dyDescent="0.25">
      <c r="A4" s="389" t="s">
        <v>184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ht="30" customHeight="1" x14ac:dyDescent="0.25">
      <c r="A5" s="241">
        <v>1</v>
      </c>
      <c r="B5" s="279" t="s">
        <v>185</v>
      </c>
      <c r="C5" s="394" t="s">
        <v>258</v>
      </c>
      <c r="D5" s="394" t="s">
        <v>210</v>
      </c>
      <c r="E5" s="394" t="s">
        <v>210</v>
      </c>
      <c r="F5" s="394" t="s">
        <v>210</v>
      </c>
      <c r="G5" s="397" t="s">
        <v>187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95"/>
      <c r="D6" s="395"/>
      <c r="E6" s="395"/>
      <c r="F6" s="395"/>
      <c r="G6" s="398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95"/>
      <c r="D7" s="395"/>
      <c r="E7" s="395"/>
      <c r="F7" s="395"/>
      <c r="G7" s="398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186</v>
      </c>
      <c r="C8" s="395"/>
      <c r="D8" s="395"/>
      <c r="E8" s="395"/>
      <c r="F8" s="395"/>
      <c r="G8" s="398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191</v>
      </c>
      <c r="C9" s="449"/>
      <c r="D9" s="449"/>
      <c r="E9" s="449"/>
      <c r="F9" s="449"/>
      <c r="G9" s="448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77</v>
      </c>
      <c r="B12" s="288" t="s">
        <v>188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189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2024-01-11T09:55:46Z</dcterms:modified>
</cp:coreProperties>
</file>