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 2024\"/>
    </mc:Choice>
  </mc:AlternateContent>
  <bookViews>
    <workbookView xWindow="0" yWindow="0" windowWidth="23595" windowHeight="10320" activeTab="2"/>
  </bookViews>
  <sheets>
    <sheet name="WB " sheetId="15" r:id="rId1"/>
    <sheet name="EIB " sheetId="2" r:id="rId2"/>
    <sheet name="EBRD" sheetId="6" r:id="rId3"/>
    <sheet name="CEB" sheetId="7" r:id="rId4"/>
    <sheet name="IFAD" sheetId="8" r:id="rId5"/>
    <sheet name="KfW" sheetId="10" r:id="rId6"/>
    <sheet name="SFD" sheetId="11" r:id="rId7"/>
    <sheet name="KFAD" sheetId="12" r:id="rId8"/>
  </sheets>
  <definedNames>
    <definedName name="_xlnm.Print_Area" localSheetId="3">CEB!$A$1:$M$10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" i="15" l="1"/>
  <c r="J44" i="15"/>
  <c r="K42" i="15"/>
  <c r="L40" i="15" l="1"/>
  <c r="J40" i="15"/>
  <c r="I40" i="15"/>
  <c r="K40" i="15" s="1"/>
  <c r="K39" i="15"/>
  <c r="K38" i="15"/>
  <c r="K36" i="15" l="1"/>
  <c r="L35" i="15" l="1"/>
  <c r="J35" i="15"/>
  <c r="K35" i="15" s="1"/>
  <c r="I35" i="15"/>
  <c r="K34" i="15"/>
  <c r="K33" i="15"/>
  <c r="L9" i="7" l="1"/>
  <c r="J9" i="7"/>
  <c r="K9" i="7" s="1"/>
  <c r="I9" i="7"/>
  <c r="K8" i="7"/>
  <c r="K7" i="7"/>
  <c r="K6" i="7"/>
  <c r="K33" i="6" l="1"/>
  <c r="K32" i="6"/>
  <c r="K31" i="6"/>
  <c r="K23" i="6" l="1"/>
  <c r="L31" i="15" l="1"/>
  <c r="J31" i="15"/>
  <c r="I31" i="15"/>
  <c r="K30" i="15"/>
  <c r="K29" i="15"/>
  <c r="K31" i="15" l="1"/>
  <c r="K22" i="6"/>
  <c r="K21" i="6"/>
  <c r="L49" i="15" l="1"/>
  <c r="J49" i="15"/>
  <c r="I49" i="15"/>
  <c r="K48" i="15"/>
  <c r="K47" i="15"/>
  <c r="L27" i="15"/>
  <c r="J27" i="15"/>
  <c r="I27" i="15"/>
  <c r="K26" i="15"/>
  <c r="K25" i="15"/>
  <c r="L23" i="15"/>
  <c r="J23" i="15"/>
  <c r="I23" i="15"/>
  <c r="K22" i="15"/>
  <c r="K21" i="15"/>
  <c r="L19" i="15"/>
  <c r="J19" i="15"/>
  <c r="K19" i="15" s="1"/>
  <c r="I19" i="15"/>
  <c r="K18" i="15"/>
  <c r="K17" i="15"/>
  <c r="K15" i="15"/>
  <c r="L14" i="15"/>
  <c r="J14" i="15"/>
  <c r="I14" i="15"/>
  <c r="K13" i="15"/>
  <c r="K12" i="15"/>
  <c r="L10" i="15"/>
  <c r="J10" i="15"/>
  <c r="I10" i="15"/>
  <c r="K9" i="15"/>
  <c r="K8" i="15"/>
  <c r="K6" i="15"/>
  <c r="K5" i="15"/>
  <c r="K27" i="15" l="1"/>
  <c r="K14" i="15"/>
  <c r="K10" i="15"/>
  <c r="K23" i="15"/>
  <c r="K49" i="15"/>
  <c r="K30" i="6"/>
  <c r="K10" i="6"/>
  <c r="K11" i="6"/>
  <c r="K5" i="10" l="1"/>
  <c r="K17" i="2"/>
  <c r="K16" i="2"/>
  <c r="K15" i="2"/>
  <c r="J18" i="6" l="1"/>
  <c r="K17" i="6"/>
  <c r="K28" i="6" l="1"/>
  <c r="K29" i="6"/>
  <c r="K27" i="6"/>
  <c r="K26" i="6"/>
  <c r="K20" i="6" l="1"/>
  <c r="K19" i="6"/>
  <c r="K12" i="2" l="1"/>
  <c r="K13" i="2"/>
  <c r="K5" i="12" l="1"/>
  <c r="K13" i="11"/>
  <c r="L9" i="11"/>
  <c r="J9" i="11"/>
  <c r="K9" i="11" s="1"/>
  <c r="K5" i="11"/>
  <c r="I9" i="11"/>
  <c r="K12" i="11"/>
  <c r="K7" i="11"/>
  <c r="K7" i="10"/>
  <c r="K8" i="10"/>
  <c r="K9" i="10"/>
  <c r="K10" i="10"/>
  <c r="L8" i="8"/>
  <c r="J8" i="8"/>
  <c r="I8" i="8"/>
  <c r="K6" i="8"/>
  <c r="K7" i="8"/>
  <c r="K10" i="7"/>
  <c r="I18" i="6"/>
  <c r="K5" i="6"/>
  <c r="K6" i="6"/>
  <c r="K7" i="6"/>
  <c r="K8" i="6"/>
  <c r="K9" i="6"/>
  <c r="K12" i="6"/>
  <c r="K13" i="6"/>
  <c r="K14" i="6"/>
  <c r="K16" i="6"/>
  <c r="K25" i="6"/>
  <c r="K18" i="2"/>
  <c r="K19" i="2"/>
  <c r="K20" i="2"/>
  <c r="K5" i="2"/>
  <c r="K6" i="2"/>
  <c r="K7" i="2"/>
  <c r="K8" i="2"/>
  <c r="K9" i="2"/>
  <c r="K10" i="2"/>
  <c r="K11" i="2"/>
  <c r="K8" i="8" l="1"/>
  <c r="K18" i="6"/>
  <c r="K10" i="11"/>
  <c r="K8" i="11"/>
  <c r="K43" i="15"/>
  <c r="I44" i="15"/>
  <c r="K44" i="15" s="1"/>
</calcChain>
</file>

<file path=xl/sharedStrings.xml><?xml version="1.0" encoding="utf-8"?>
<sst xmlns="http://schemas.openxmlformats.org/spreadsheetml/2006/main" count="657" uniqueCount="304">
  <si>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</si>
  <si>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</si>
  <si>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</si>
  <si>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</si>
  <si>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</si>
  <si>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</si>
  <si>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</si>
  <si>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</si>
  <si>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</si>
  <si>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</si>
  <si>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</si>
  <si>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</si>
  <si>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</si>
  <si>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</si>
  <si>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</si>
  <si>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</si>
  <si>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</si>
  <si>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</si>
  <si>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</si>
  <si>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</si>
  <si>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</si>
  <si>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</si>
  <si>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
31.12.2022.</t>
  </si>
  <si>
    <t>29.02.2024.</t>
  </si>
  <si>
    <t>31.07.2022.</t>
  </si>
  <si>
    <t>30.06.2026.</t>
  </si>
  <si>
    <t>31.12.2024.</t>
  </si>
  <si>
    <t>04.10.2017.</t>
  </si>
  <si>
    <t>31.08.2018.</t>
  </si>
  <si>
    <t>11.03.2020.</t>
  </si>
  <si>
    <t>17.12.2020.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</si>
  <si>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</si>
  <si>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</si>
  <si>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</si>
  <si>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</si>
  <si>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</si>
  <si>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Distribucija el.energije u BiH/C 82304 - EPBIH (FBIH)</t>
  </si>
  <si>
    <t>Koridor Vc- Počitelj- Bijača -83975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</si>
  <si>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</si>
  <si>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</si>
  <si>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</si>
  <si>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</si>
  <si>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EIB krediti</t>
  </si>
  <si>
    <t>26.02.2016.</t>
  </si>
  <si>
    <t>31.05.2017. 31.05.2020. 31.05.2023.</t>
  </si>
  <si>
    <t>13.07.2016.</t>
  </si>
  <si>
    <t>10.11.2017.</t>
  </si>
  <si>
    <t>10.12.2018.</t>
  </si>
  <si>
    <t>26.04.2023.</t>
  </si>
  <si>
    <t>09.10.2020.</t>
  </si>
  <si>
    <t>20.12.2024.</t>
  </si>
  <si>
    <t>13.10.2020.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</si>
  <si>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</si>
  <si>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</si>
  <si>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</si>
  <si>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</si>
  <si>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13.03.2018.</t>
  </si>
  <si>
    <t>31.12.2020.</t>
  </si>
  <si>
    <t>26.11.2020.</t>
  </si>
  <si>
    <t>28.07.2020.</t>
  </si>
  <si>
    <t xml:space="preserve">EUR 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</si>
  <si>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</si>
  <si>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</si>
  <si>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</si>
  <si>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</si>
  <si>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</si>
  <si>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</si>
  <si>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</si>
  <si>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</si>
  <si>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</si>
  <si>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</si>
  <si>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</si>
  <si>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</si>
  <si>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</si>
  <si>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</si>
  <si>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</si>
  <si>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</si>
  <si>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31.05.2019.</t>
  </si>
  <si>
    <t>13.07.2020. 13.01.2024.</t>
  </si>
  <si>
    <t>02.07.2019.</t>
  </si>
  <si>
    <t>15.11.2019.</t>
  </si>
  <si>
    <t>16.11.2020.</t>
  </si>
  <si>
    <t>15.11.2022.</t>
  </si>
  <si>
    <t>31.12.2022.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</si>
  <si>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</si>
  <si>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</si>
  <si>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</si>
  <si>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</si>
  <si>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</si>
  <si>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</si>
  <si>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</si>
  <si>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Napomena:</t>
  </si>
  <si>
    <t>CEB krediti</t>
  </si>
  <si>
    <t>Regionalni vodovod Plava voda LD 1890  (FBIH)</t>
  </si>
  <si>
    <t>16.08.2018.</t>
  </si>
  <si>
    <t xml:space="preserve">Ukupno BIH 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</si>
  <si>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</si>
  <si>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</si>
  <si>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</si>
  <si>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</si>
  <si>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</si>
  <si>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</si>
  <si>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</si>
  <si>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</si>
  <si>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</si>
  <si>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25.03.2013.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</si>
  <si>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</si>
  <si>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</si>
  <si>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</si>
  <si>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</si>
  <si>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15.02.2018.</t>
  </si>
  <si>
    <t>27.08.2020.</t>
  </si>
  <si>
    <t>30.09.2023.</t>
  </si>
  <si>
    <t>22.10.2020.</t>
  </si>
  <si>
    <t>SFD krediti</t>
  </si>
  <si>
    <t>SFD grantovi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</si>
  <si>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</si>
  <si>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</si>
  <si>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</si>
  <si>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</si>
  <si>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</si>
  <si>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</si>
  <si>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</si>
  <si>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</si>
  <si>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</si>
  <si>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</si>
  <si>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</si>
  <si>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</si>
  <si>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</si>
  <si>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>KFAD kredit</t>
  </si>
  <si>
    <t>Autoput Nemila - D. Gračanica FBiH KF1012</t>
  </si>
  <si>
    <t>KD</t>
  </si>
  <si>
    <t>30.06.2023.</t>
  </si>
  <si>
    <t xml:space="preserve">Odnosi se na kredit koji se implementira na državnom nivou - dio kredita Saudijskog fonda za razvoj -Projekat stambene obnove </t>
  </si>
  <si>
    <t>Obnova stambenih jedinica 4/560 BIH*</t>
  </si>
  <si>
    <t>22.07.2020.</t>
  </si>
  <si>
    <t>17.12.2019.</t>
  </si>
  <si>
    <t>29.07.2020.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</si>
  <si>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</si>
  <si>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</si>
  <si>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</si>
  <si>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</si>
  <si>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</si>
  <si>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</si>
  <si>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</si>
  <si>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17.01.2018.</t>
  </si>
  <si>
    <t>08.11.2017.</t>
  </si>
  <si>
    <t>18.12.2019.</t>
  </si>
  <si>
    <t>15.10.2019.</t>
  </si>
  <si>
    <t>01.08.2018.</t>
  </si>
  <si>
    <t>28.01.2021.</t>
  </si>
  <si>
    <t>03.02.2020.</t>
  </si>
  <si>
    <t>10.06.2020.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</si>
  <si>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</si>
  <si>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</si>
  <si>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</si>
  <si>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</si>
  <si>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</si>
  <si>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</si>
  <si>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</si>
  <si>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</si>
  <si>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</si>
  <si>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</si>
  <si>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</si>
  <si>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</si>
  <si>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</si>
  <si>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</si>
  <si>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</si>
  <si>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</si>
  <si>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</si>
  <si>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19.05.2014. 05.06.2014.</t>
  </si>
  <si>
    <t>16.09.2014.</t>
  </si>
  <si>
    <t>27.12.2016. 29.12.2016.</t>
  </si>
  <si>
    <t>23.08.2017.</t>
  </si>
  <si>
    <t>17.12.2019.      20.12.2019.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</si>
  <si>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</si>
  <si>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</si>
  <si>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</si>
  <si>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</si>
  <si>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</si>
  <si>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</si>
  <si>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</si>
  <si>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26.10.2020.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</si>
  <si>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</si>
  <si>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</si>
  <si>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</si>
  <si>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</si>
  <si>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</si>
  <si>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</si>
  <si>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</si>
  <si>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02.07.2020.</t>
  </si>
  <si>
    <t>19.11.2020.</t>
  </si>
  <si>
    <t>10.12.2020.</t>
  </si>
  <si>
    <t>08.02.2021.</t>
  </si>
  <si>
    <t>24.06.2021.</t>
  </si>
  <si>
    <t>20.11.2019.</t>
  </si>
  <si>
    <t>05.02.2020.</t>
  </si>
  <si>
    <t>25.06.2020.</t>
  </si>
  <si>
    <t>09.05.2019.</t>
  </si>
  <si>
    <t>Okoliš</t>
  </si>
  <si>
    <t>19.02.2019.</t>
  </si>
  <si>
    <t xml:space="preserve">  </t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</si>
  <si>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</si>
  <si>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</si>
  <si>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</si>
  <si>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</si>
  <si>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</si>
  <si>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</si>
  <si>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</si>
  <si>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</si>
  <si>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</si>
  <si>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</si>
  <si>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</si>
  <si>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</si>
  <si>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</si>
  <si>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30.06.2018. 30.06.2022. 31.12.2023.</t>
  </si>
  <si>
    <t>30.06.2021.
30.06.2022.
30.04.2025.</t>
  </si>
  <si>
    <t>31.07.2015. 30.07.2017. 15.12.2020. 31.12.2022. 30.06.2024.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</si>
  <si>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</si>
  <si>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</si>
  <si>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</si>
  <si>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</si>
  <si>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</si>
  <si>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</si>
  <si>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 xml:space="preserve">KUVAJTSKI FOND - PREGLED UGOVORA  U FAZI IMPLEMENTACIJE 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</si>
  <si>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</si>
  <si>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</si>
  <si>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</si>
  <si>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</si>
  <si>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</si>
  <si>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</si>
  <si>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Rehabilitacija i modernizacija
pumpno-akumulacijske hidroelektrane Čapljina</t>
  </si>
  <si>
    <t>16.12.2020.</t>
  </si>
  <si>
    <t>30.04.2025.</t>
  </si>
  <si>
    <t>27.12.2019.</t>
  </si>
  <si>
    <t>29.12.2019. 31.12.2021. 31.12.2023.</t>
  </si>
  <si>
    <t>28.04.2023.</t>
  </si>
  <si>
    <t>15.11.2023.</t>
  </si>
  <si>
    <t>27.04.2022.</t>
  </si>
  <si>
    <t>22.12.2022.</t>
  </si>
  <si>
    <t>10.03.2021.</t>
  </si>
  <si>
    <t>15.06.2021.</t>
  </si>
  <si>
    <r>
      <t xml:space="preserve">30.09.2023. </t>
    </r>
    <r>
      <rPr>
        <sz val="9"/>
        <color indexed="10"/>
        <rFont val="Times New Roman"/>
        <family val="1"/>
      </rPr>
      <t>30.09.2026</t>
    </r>
    <r>
      <rPr>
        <sz val="9"/>
        <rFont val="Times New Roman"/>
        <family val="1"/>
        <charset val="238"/>
      </rPr>
      <t>.</t>
    </r>
  </si>
  <si>
    <t>30.10.2018. 30.10.2022. 30.10.2024.</t>
  </si>
  <si>
    <t>Do završetka projekta</t>
  </si>
  <si>
    <t>31.12.2017. 31.12.2020. 31.12.2022. 30.06.2023. 01.12.2023.</t>
  </si>
  <si>
    <t>15.07.2022. 30.11.2024.</t>
  </si>
  <si>
    <t>28.02.2019. 28.08.2020. 28.02.2021. 01.04.2022. 13.07.2023.</t>
  </si>
  <si>
    <t>31.12.2019. 30.06.2022. 31.05.2025.</t>
  </si>
  <si>
    <t>12.09.2022. 12.09.2023.</t>
  </si>
  <si>
    <r>
      <t xml:space="preserve">31.12.2022. 30.06.2023. </t>
    </r>
    <r>
      <rPr>
        <sz val="9"/>
        <color indexed="10"/>
        <rFont val="Times New Roman"/>
        <family val="1"/>
      </rPr>
      <t>01.12.2023</t>
    </r>
  </si>
  <si>
    <t>30.09.2023. 30.09.2026.</t>
  </si>
  <si>
    <t>30.06.2019. 10.12.2022. 10.12.2025.</t>
  </si>
  <si>
    <t>31.12.2021.</t>
  </si>
  <si>
    <t>Projekat modernizacije vodnih i sanitarnih usluga IBRD 93020-BA</t>
  </si>
  <si>
    <t>11.08.2023.</t>
  </si>
  <si>
    <t>30.11.2027.</t>
  </si>
  <si>
    <t>Svjetska banka grantovi</t>
  </si>
  <si>
    <t>Projekat otpornosti i konkurentnosti poljoprivrede IBRD 93590-BA</t>
  </si>
  <si>
    <t>Poljoprivreda</t>
  </si>
  <si>
    <t>19.09.2023.</t>
  </si>
  <si>
    <t>31.12.2027.</t>
  </si>
  <si>
    <t>Projekat modernizacije vodnog i sanitarnog sektora za BiH  TF0B8622</t>
  </si>
  <si>
    <t>31.05.2027.</t>
  </si>
  <si>
    <t>GrCF2 W2 - Javni prevoz Sarajevo e-Mobility EBRD 52520</t>
  </si>
  <si>
    <t>GrCF2W2E2 - Tramvajska pruga Ilidža-Hrasnica EBRD 53118</t>
  </si>
  <si>
    <t>18.10.2023.</t>
  </si>
  <si>
    <t>31.12.2025.</t>
  </si>
  <si>
    <t>31.01.2023. 31.01.2024.</t>
  </si>
  <si>
    <t>Drugi projekat podrške zapošljavanju IBRD 9381-BA</t>
  </si>
  <si>
    <t>06.11.2023.</t>
  </si>
  <si>
    <t>28.02.2026.</t>
  </si>
  <si>
    <t>Zeleni gradovi 2 -WindowII Vodovod Brčko - 52273</t>
  </si>
  <si>
    <t>08.12.2023.</t>
  </si>
  <si>
    <t>08.12.2026.</t>
  </si>
  <si>
    <t>POVUČENO U 2024.</t>
  </si>
  <si>
    <t>Luka Brčko - 47546 (BD)</t>
  </si>
  <si>
    <t>Koridor Vc2 u FBiH - Dio 3 -   Poddionica: Tunel Ivan   (FBiH)</t>
  </si>
  <si>
    <t>Koridor Vc2 u FBiH - Dio 3 -   Poddionica: Poprikuše - Nemila  (FBiH)</t>
  </si>
  <si>
    <t>18.12.2023.</t>
  </si>
  <si>
    <t>27.12.2023.</t>
  </si>
  <si>
    <t>Zatvaranje kolektivnih centara  LD 1789</t>
  </si>
  <si>
    <t>socijalni</t>
  </si>
  <si>
    <t>13.05.2014.</t>
  </si>
  <si>
    <t>05.11.2014.</t>
  </si>
  <si>
    <t>31.12.2017. 31.12.2018. 31.12.2022. 31.12.2024.</t>
  </si>
  <si>
    <t xml:space="preserve">FBiH </t>
  </si>
  <si>
    <t xml:space="preserve">RS </t>
  </si>
  <si>
    <t xml:space="preserve">Distrikt Brčko </t>
  </si>
  <si>
    <t xml:space="preserve">Ukupno BiH </t>
  </si>
  <si>
    <t>Programski zajam za razvojnu politiku zdravstvenog sektora u BiH -IBRD 94950-BA</t>
  </si>
  <si>
    <t>Zdravstveno</t>
  </si>
  <si>
    <t>19.02.2024.</t>
  </si>
  <si>
    <t>31.03.2024.</t>
  </si>
  <si>
    <t>Projekat unaprjeđenja kvaliteta zraka FBiH - IBRD 95180</t>
  </si>
  <si>
    <t>15.05.2024.</t>
  </si>
  <si>
    <t>30.06.2029.</t>
  </si>
  <si>
    <t>BD</t>
  </si>
  <si>
    <t>Dodatno finansiranje za Program integriranog razvoja koridora Save i Drine primjenom višefaznog programskog pristupa IBRD 95670</t>
  </si>
  <si>
    <t>11.06.2024.</t>
  </si>
  <si>
    <t>UKUPNO POVUČENO DO 31.08.2024.</t>
  </si>
  <si>
    <t>%  DO 31.08.2024.</t>
  </si>
  <si>
    <t>Projekat unapređenja zdravstvenih sistema IBRD 93510</t>
  </si>
  <si>
    <t>05.08.2024.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</si>
</sst>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141A]dd/mm/yyyy;@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9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sz val="9"/>
      <color theme="1"/>
      <name val="Times New Roman"/>
      <family val="1"/>
      <charset val="238"/>
    </font>
    <font>
      <sz val="9"/>
      <color indexed="10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27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6" fillId="0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6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8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/>
    <xf numFmtId="4" fontId="4" fillId="0" borderId="38" xfId="0" applyNumberFormat="1" applyFont="1" applyBorder="1" applyAlignment="1">
      <alignment vertical="center"/>
    </xf>
    <xf numFmtId="10" fontId="4" fillId="0" borderId="38" xfId="0" applyNumberFormat="1" applyFont="1" applyBorder="1" applyAlignment="1">
      <alignment vertical="center"/>
    </xf>
    <xf numFmtId="4" fontId="4" fillId="0" borderId="38" xfId="0" applyNumberFormat="1" applyFont="1" applyFill="1" applyBorder="1" applyAlignment="1">
      <alignment vertical="center"/>
    </xf>
    <xf numFmtId="4" fontId="4" fillId="0" borderId="38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" fontId="8" fillId="4" borderId="38" xfId="0" applyNumberFormat="1" applyFont="1" applyFill="1" applyBorder="1" applyAlignment="1">
      <alignment vertical="center" wrapText="1"/>
    </xf>
    <xf numFmtId="1" fontId="8" fillId="0" borderId="31" xfId="0" applyNumberFormat="1" applyFont="1" applyFill="1" applyBorder="1" applyAlignment="1">
      <alignment horizontal="center" vertical="center"/>
    </xf>
    <xf numFmtId="1" fontId="8" fillId="0" borderId="29" xfId="0" applyNumberFormat="1" applyFont="1" applyFill="1" applyBorder="1" applyAlignment="1">
      <alignment horizontal="center" vertical="center"/>
    </xf>
    <xf numFmtId="4" fontId="7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6" fillId="0" borderId="24" xfId="0" applyFont="1" applyFill="1" applyBorder="1" applyAlignment="1">
      <alignment vertical="center" wrapText="1"/>
    </xf>
    <xf numFmtId="1" fontId="8" fillId="0" borderId="33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45" xfId="0" applyNumberFormat="1" applyFont="1" applyBorder="1" applyAlignment="1">
      <alignment vertical="center"/>
    </xf>
    <xf numFmtId="10" fontId="4" fillId="0" borderId="45" xfId="0" applyNumberFormat="1" applyFont="1" applyBorder="1" applyAlignment="1">
      <alignment vertical="center"/>
    </xf>
    <xf numFmtId="4" fontId="4" fillId="0" borderId="45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10" fontId="5" fillId="0" borderId="24" xfId="0" applyNumberFormat="1" applyFont="1" applyBorder="1" applyAlignment="1">
      <alignment vertical="center"/>
    </xf>
    <xf numFmtId="0" fontId="6" fillId="4" borderId="23" xfId="0" applyFont="1" applyFill="1" applyBorder="1" applyAlignment="1">
      <alignment horizontal="center" vertical="center" wrapText="1"/>
    </xf>
    <xf numFmtId="4" fontId="8" fillId="0" borderId="23" xfId="0" applyNumberFormat="1" applyFont="1" applyFill="1" applyBorder="1" applyAlignment="1">
      <alignment vertical="center" wrapText="1"/>
    </xf>
    <xf numFmtId="0" fontId="8" fillId="4" borderId="38" xfId="0" applyFont="1" applyFill="1" applyBorder="1" applyAlignment="1">
      <alignment horizontal="center" vertical="center" wrapText="1"/>
    </xf>
    <xf numFmtId="4" fontId="8" fillId="0" borderId="38" xfId="0" applyNumberFormat="1" applyFont="1" applyFill="1" applyBorder="1" applyAlignment="1">
      <alignment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1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43" xfId="0" applyNumberFormat="1" applyFont="1" applyBorder="1" applyAlignment="1">
      <alignment horizontal="right" vertical="center"/>
    </xf>
    <xf numFmtId="10" fontId="4" fillId="0" borderId="43" xfId="0" applyNumberFormat="1" applyFont="1" applyBorder="1" applyAlignment="1">
      <alignment vertical="center"/>
    </xf>
    <xf numFmtId="4" fontId="4" fillId="0" borderId="43" xfId="0" applyNumberFormat="1" applyFont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8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" fontId="8" fillId="0" borderId="43" xfId="0" applyNumberFormat="1" applyFont="1" applyBorder="1" applyAlignment="1">
      <alignment horizontal="right" vertical="center"/>
    </xf>
    <xf numFmtId="10" fontId="8" fillId="0" borderId="43" xfId="0" applyNumberFormat="1" applyFont="1" applyBorder="1" applyAlignment="1">
      <alignment vertical="center"/>
    </xf>
    <xf numFmtId="4" fontId="8" fillId="0" borderId="43" xfId="0" applyNumberFormat="1" applyFont="1" applyBorder="1" applyAlignment="1">
      <alignment vertical="center"/>
    </xf>
    <xf numFmtId="49" fontId="13" fillId="0" borderId="0" xfId="0" applyNumberFormat="1" applyFont="1"/>
    <xf numFmtId="0" fontId="13" fillId="0" borderId="0" xfId="0" applyFont="1"/>
    <xf numFmtId="4" fontId="8" fillId="0" borderId="40" xfId="0" applyNumberFormat="1" applyFont="1" applyBorder="1" applyAlignment="1">
      <alignment horizontal="right" vertical="center"/>
    </xf>
    <xf numFmtId="10" fontId="8" fillId="0" borderId="40" xfId="0" applyNumberFormat="1" applyFont="1" applyBorder="1" applyAlignment="1">
      <alignment vertical="center"/>
    </xf>
    <xf numFmtId="4" fontId="8" fillId="0" borderId="40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2" fillId="0" borderId="0" xfId="0" applyNumberFormat="1" applyFont="1" applyFill="1" applyAlignment="1">
      <alignment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13" fillId="0" borderId="0" xfId="0" applyFont="1" applyBorder="1"/>
    <xf numFmtId="0" fontId="4" fillId="0" borderId="13" xfId="0" applyFont="1" applyBorder="1"/>
    <xf numFmtId="0" fontId="8" fillId="4" borderId="23" xfId="0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vertical="center" wrapText="1"/>
    </xf>
    <xf numFmtId="4" fontId="8" fillId="0" borderId="18" xfId="0" applyNumberFormat="1" applyFont="1" applyFill="1" applyBorder="1" applyAlignment="1">
      <alignment vertical="center" wrapText="1"/>
    </xf>
    <xf numFmtId="0" fontId="4" fillId="0" borderId="30" xfId="0" applyFont="1" applyBorder="1"/>
    <xf numFmtId="0" fontId="8" fillId="0" borderId="38" xfId="0" applyFont="1" applyFill="1" applyBorder="1" applyAlignment="1">
      <alignment vertical="center" wrapText="1"/>
    </xf>
    <xf numFmtId="0" fontId="4" fillId="4" borderId="38" xfId="0" applyFont="1" applyFill="1" applyBorder="1" applyAlignment="1">
      <alignment horizontal="center" vertical="center"/>
    </xf>
    <xf numFmtId="164" fontId="8" fillId="0" borderId="38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8" fillId="4" borderId="24" xfId="0" applyNumberFormat="1" applyFont="1" applyFill="1" applyBorder="1" applyAlignment="1">
      <alignment vertical="center" wrapText="1"/>
    </xf>
    <xf numFmtId="4" fontId="8" fillId="0" borderId="24" xfId="0" applyNumberFormat="1" applyFont="1" applyFill="1" applyBorder="1" applyAlignment="1">
      <alignment horizontal="center" vertical="center" wrapText="1"/>
    </xf>
    <xf numFmtId="4" fontId="8" fillId="0" borderId="38" xfId="0" applyNumberFormat="1" applyFont="1" applyFill="1" applyBorder="1" applyAlignment="1">
      <alignment horizontal="center" vertical="center" wrapText="1"/>
    </xf>
    <xf numFmtId="1" fontId="8" fillId="0" borderId="55" xfId="0" applyNumberFormat="1" applyFont="1" applyFill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4" fontId="8" fillId="0" borderId="19" xfId="0" applyNumberFormat="1" applyFont="1" applyFill="1" applyBorder="1" applyAlignment="1">
      <alignment vertical="center" wrapText="1"/>
    </xf>
    <xf numFmtId="4" fontId="8" fillId="0" borderId="16" xfId="0" applyNumberFormat="1" applyFont="1" applyFill="1" applyBorder="1" applyAlignment="1">
      <alignment vertical="center" wrapText="1"/>
    </xf>
    <xf numFmtId="4" fontId="6" fillId="0" borderId="21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8" fillId="0" borderId="24" xfId="0" applyNumberFormat="1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1" fontId="8" fillId="4" borderId="34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4" fillId="0" borderId="28" xfId="0" applyFont="1" applyBorder="1"/>
    <xf numFmtId="4" fontId="4" fillId="0" borderId="1" xfId="0" applyNumberFormat="1" applyFont="1" applyBorder="1"/>
    <xf numFmtId="0" fontId="4" fillId="0" borderId="35" xfId="0" applyFont="1" applyBorder="1"/>
    <xf numFmtId="1" fontId="6" fillId="4" borderId="36" xfId="0" applyNumberFormat="1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 wrapText="1"/>
    </xf>
    <xf numFmtId="1" fontId="8" fillId="0" borderId="34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4" fillId="0" borderId="23" xfId="0" applyFont="1" applyBorder="1"/>
    <xf numFmtId="0" fontId="8" fillId="4" borderId="19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horizontal="center" vertical="center" wrapText="1"/>
    </xf>
    <xf numFmtId="1" fontId="6" fillId="0" borderId="33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164" fontId="8" fillId="0" borderId="45" xfId="0" applyNumberFormat="1" applyFont="1" applyFill="1" applyBorder="1" applyAlignment="1">
      <alignment horizontal="center" vertical="center" wrapText="1"/>
    </xf>
    <xf numFmtId="1" fontId="8" fillId="0" borderId="3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vertical="center" wrapText="1"/>
    </xf>
    <xf numFmtId="0" fontId="8" fillId="4" borderId="20" xfId="0" applyFont="1" applyFill="1" applyBorder="1" applyAlignment="1">
      <alignment vertical="center" wrapText="1"/>
    </xf>
    <xf numFmtId="0" fontId="8" fillId="4" borderId="27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4" fontId="6" fillId="0" borderId="24" xfId="0" applyNumberFormat="1" applyFont="1" applyFill="1" applyBorder="1" applyAlignment="1">
      <alignment vertical="center" wrapText="1"/>
    </xf>
    <xf numFmtId="4" fontId="6" fillId="0" borderId="38" xfId="0" applyNumberFormat="1" applyFont="1" applyFill="1" applyBorder="1" applyAlignment="1">
      <alignment vertical="center" wrapText="1"/>
    </xf>
    <xf numFmtId="1" fontId="8" fillId="0" borderId="39" xfId="0" applyNumberFormat="1" applyFont="1" applyFill="1" applyBorder="1" applyAlignment="1">
      <alignment horizontal="center" vertical="center"/>
    </xf>
    <xf numFmtId="0" fontId="4" fillId="0" borderId="42" xfId="0" applyFont="1" applyBorder="1"/>
    <xf numFmtId="0" fontId="4" fillId="0" borderId="0" xfId="0" applyFont="1"/>
    <xf numFmtId="1" fontId="6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/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1" fontId="8" fillId="0" borderId="48" xfId="0" applyNumberFormat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0" fontId="4" fillId="0" borderId="51" xfId="0" applyFont="1" applyBorder="1"/>
    <xf numFmtId="14" fontId="4" fillId="0" borderId="43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51" xfId="0" applyFont="1" applyBorder="1"/>
    <xf numFmtId="4" fontId="8" fillId="0" borderId="40" xfId="0" applyNumberFormat="1" applyFont="1" applyFill="1" applyBorder="1" applyAlignment="1">
      <alignment vertical="center" wrapText="1"/>
    </xf>
    <xf numFmtId="0" fontId="8" fillId="0" borderId="40" xfId="0" applyFont="1" applyBorder="1" applyAlignment="1">
      <alignment horizontal="center" vertical="center"/>
    </xf>
    <xf numFmtId="164" fontId="8" fillId="0" borderId="40" xfId="0" applyNumberFormat="1" applyFont="1" applyFill="1" applyBorder="1" applyAlignment="1">
      <alignment horizontal="center" vertical="center" wrapText="1"/>
    </xf>
    <xf numFmtId="4" fontId="8" fillId="0" borderId="40" xfId="0" applyNumberFormat="1" applyFont="1" applyFill="1" applyBorder="1" applyAlignment="1">
      <alignment horizontal="center" vertical="center" wrapText="1"/>
    </xf>
    <xf numFmtId="0" fontId="8" fillId="0" borderId="52" xfId="0" applyFont="1" applyBorder="1"/>
    <xf numFmtId="0" fontId="4" fillId="0" borderId="49" xfId="0" applyFont="1" applyBorder="1"/>
    <xf numFmtId="1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1" fontId="8" fillId="4" borderId="29" xfId="0" applyNumberFormat="1" applyFont="1" applyFill="1" applyBorder="1" applyAlignment="1">
      <alignment horizontal="center" vertical="center"/>
    </xf>
    <xf numFmtId="4" fontId="8" fillId="4" borderId="23" xfId="0" applyNumberFormat="1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vertical="center" wrapText="1"/>
    </xf>
    <xf numFmtId="14" fontId="8" fillId="0" borderId="43" xfId="0" applyNumberFormat="1" applyFont="1" applyBorder="1" applyAlignment="1">
      <alignment horizontal="center" vertical="center"/>
    </xf>
    <xf numFmtId="0" fontId="8" fillId="0" borderId="43" xfId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horizontal="right" vertical="center"/>
    </xf>
    <xf numFmtId="0" fontId="8" fillId="0" borderId="0" xfId="0" applyFont="1" applyBorder="1"/>
    <xf numFmtId="0" fontId="8" fillId="0" borderId="0" xfId="0" applyFont="1" applyFill="1" applyBorder="1"/>
    <xf numFmtId="4" fontId="8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" fontId="6" fillId="4" borderId="16" xfId="0" applyNumberFormat="1" applyFont="1" applyFill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1" fontId="6" fillId="4" borderId="19" xfId="0" applyNumberFormat="1" applyFont="1" applyFill="1" applyBorder="1" applyAlignment="1">
      <alignment horizontal="center" vertical="center"/>
    </xf>
    <xf numFmtId="1" fontId="6" fillId="4" borderId="21" xfId="0" applyNumberFormat="1" applyFont="1" applyFill="1" applyBorder="1" applyAlignment="1">
      <alignment horizontal="center" vertical="center"/>
    </xf>
    <xf numFmtId="164" fontId="6" fillId="0" borderId="22" xfId="0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0" fontId="4" fillId="0" borderId="24" xfId="0" applyFont="1" applyBorder="1" applyAlignment="1">
      <alignment horizontal="center" vertical="center"/>
    </xf>
    <xf numFmtId="4" fontId="8" fillId="0" borderId="43" xfId="0" applyNumberFormat="1" applyFont="1" applyFill="1" applyBorder="1" applyAlignment="1">
      <alignment vertical="center"/>
    </xf>
    <xf numFmtId="4" fontId="8" fillId="0" borderId="3" xfId="0" applyNumberFormat="1" applyFont="1" applyFill="1" applyBorder="1" applyAlignment="1">
      <alignment horizontal="right" vertical="center"/>
    </xf>
    <xf numFmtId="4" fontId="8" fillId="0" borderId="24" xfId="0" applyNumberFormat="1" applyFont="1" applyFill="1" applyBorder="1" applyAlignment="1">
      <alignment horizontal="right" vertical="center"/>
    </xf>
    <xf numFmtId="4" fontId="8" fillId="0" borderId="32" xfId="0" applyNumberFormat="1" applyFont="1" applyFill="1" applyBorder="1" applyAlignment="1">
      <alignment horizontal="right" vertical="center"/>
    </xf>
    <xf numFmtId="1" fontId="8" fillId="4" borderId="48" xfId="0" applyNumberFormat="1" applyFont="1" applyFill="1" applyBorder="1" applyAlignment="1">
      <alignment horizontal="center" vertical="center"/>
    </xf>
    <xf numFmtId="4" fontId="8" fillId="4" borderId="43" xfId="0" applyNumberFormat="1" applyFont="1" applyFill="1" applyBorder="1" applyAlignment="1">
      <alignment vertical="center" wrapText="1"/>
    </xf>
    <xf numFmtId="1" fontId="8" fillId="4" borderId="33" xfId="0" applyNumberFormat="1" applyFont="1" applyFill="1" applyBorder="1" applyAlignment="1">
      <alignment horizontal="center" vertical="center"/>
    </xf>
    <xf numFmtId="164" fontId="8" fillId="4" borderId="24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vertical="center" wrapText="1"/>
    </xf>
    <xf numFmtId="4" fontId="8" fillId="4" borderId="50" xfId="0" applyNumberFormat="1" applyFont="1" applyFill="1" applyBorder="1" applyAlignment="1">
      <alignment vertical="center" wrapText="1"/>
    </xf>
    <xf numFmtId="4" fontId="8" fillId="0" borderId="44" xfId="0" applyNumberFormat="1" applyFont="1" applyFill="1" applyBorder="1" applyAlignment="1">
      <alignment vertical="center" wrapText="1"/>
    </xf>
    <xf numFmtId="4" fontId="8" fillId="4" borderId="44" xfId="0" applyNumberFormat="1" applyFont="1" applyFill="1" applyBorder="1" applyAlignment="1">
      <alignment vertical="center" wrapText="1"/>
    </xf>
    <xf numFmtId="4" fontId="6" fillId="0" borderId="53" xfId="0" applyNumberFormat="1" applyFont="1" applyFill="1" applyBorder="1" applyAlignment="1">
      <alignment vertical="center" wrapText="1"/>
    </xf>
    <xf numFmtId="4" fontId="6" fillId="0" borderId="54" xfId="0" applyNumberFormat="1" applyFont="1" applyFill="1" applyBorder="1" applyAlignment="1">
      <alignment vertical="center" wrapText="1"/>
    </xf>
    <xf numFmtId="1" fontId="8" fillId="4" borderId="31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8" fillId="4" borderId="38" xfId="0" applyNumberFormat="1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4" fontId="8" fillId="4" borderId="32" xfId="0" applyNumberFormat="1" applyFont="1" applyFill="1" applyBorder="1" applyAlignment="1">
      <alignment vertical="center" wrapText="1"/>
    </xf>
    <xf numFmtId="4" fontId="8" fillId="4" borderId="53" xfId="0" applyNumberFormat="1" applyFont="1" applyFill="1" applyBorder="1" applyAlignment="1">
      <alignment vertical="center" wrapText="1"/>
    </xf>
    <xf numFmtId="0" fontId="8" fillId="4" borderId="43" xfId="0" applyFont="1" applyFill="1" applyBorder="1" applyAlignment="1">
      <alignment vertical="center" wrapText="1"/>
    </xf>
    <xf numFmtId="0" fontId="8" fillId="4" borderId="32" xfId="0" applyFont="1" applyFill="1" applyBorder="1" applyAlignment="1">
      <alignment vertical="center" wrapText="1"/>
    </xf>
    <xf numFmtId="0" fontId="8" fillId="0" borderId="32" xfId="1" applyFont="1" applyFill="1" applyBorder="1" applyAlignment="1">
      <alignment horizontal="center" vertical="center"/>
    </xf>
    <xf numFmtId="14" fontId="8" fillId="0" borderId="32" xfId="1" applyNumberFormat="1" applyFont="1" applyFill="1" applyBorder="1" applyAlignment="1">
      <alignment horizontal="center" vertical="center" wrapText="1"/>
    </xf>
    <xf numFmtId="4" fontId="8" fillId="0" borderId="32" xfId="0" applyNumberFormat="1" applyFont="1" applyFill="1" applyBorder="1" applyAlignment="1">
      <alignment vertical="center"/>
    </xf>
    <xf numFmtId="4" fontId="8" fillId="4" borderId="38" xfId="0" applyNumberFormat="1" applyFont="1" applyFill="1" applyBorder="1" applyAlignment="1">
      <alignment horizontal="right" vertical="center" wrapText="1"/>
    </xf>
    <xf numFmtId="4" fontId="8" fillId="4" borderId="40" xfId="0" applyNumberFormat="1" applyFont="1" applyFill="1" applyBorder="1" applyAlignment="1">
      <alignment vertical="center" wrapText="1"/>
    </xf>
    <xf numFmtId="0" fontId="4" fillId="0" borderId="41" xfId="0" applyFont="1" applyFill="1" applyBorder="1" applyAlignment="1">
      <alignment horizontal="center" vertical="center"/>
    </xf>
    <xf numFmtId="4" fontId="8" fillId="0" borderId="41" xfId="0" applyNumberFormat="1" applyFont="1" applyFill="1" applyBorder="1" applyAlignment="1">
      <alignment horizontal="center" vertical="center" wrapText="1"/>
    </xf>
    <xf numFmtId="4" fontId="8" fillId="0" borderId="40" xfId="1" applyNumberFormat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horizontal="center" vertical="center"/>
    </xf>
    <xf numFmtId="4" fontId="4" fillId="0" borderId="56" xfId="0" applyNumberFormat="1" applyFont="1" applyBorder="1" applyAlignment="1">
      <alignment vertical="center"/>
    </xf>
    <xf numFmtId="10" fontId="4" fillId="0" borderId="56" xfId="0" applyNumberFormat="1" applyFont="1" applyBorder="1" applyAlignment="1">
      <alignment vertical="center"/>
    </xf>
    <xf numFmtId="0" fontId="4" fillId="0" borderId="57" xfId="0" applyFont="1" applyBorder="1"/>
    <xf numFmtId="4" fontId="8" fillId="0" borderId="40" xfId="0" applyNumberFormat="1" applyFont="1" applyFill="1" applyBorder="1" applyAlignment="1">
      <alignment horizontal="center" vertical="center"/>
    </xf>
    <xf numFmtId="4" fontId="4" fillId="0" borderId="40" xfId="0" applyNumberFormat="1" applyFont="1" applyBorder="1" applyAlignment="1">
      <alignment vertical="center"/>
    </xf>
    <xf numFmtId="10" fontId="4" fillId="0" borderId="40" xfId="0" applyNumberFormat="1" applyFont="1" applyBorder="1" applyAlignment="1">
      <alignment vertical="center"/>
    </xf>
    <xf numFmtId="4" fontId="4" fillId="0" borderId="40" xfId="0" applyNumberFormat="1" applyFont="1" applyFill="1" applyBorder="1" applyAlignment="1">
      <alignment vertical="center"/>
    </xf>
    <xf numFmtId="0" fontId="4" fillId="0" borderId="52" xfId="0" applyFont="1" applyBorder="1"/>
    <xf numFmtId="0" fontId="4" fillId="0" borderId="40" xfId="0" applyFont="1" applyBorder="1" applyAlignment="1">
      <alignment horizontal="center" vertical="center"/>
    </xf>
    <xf numFmtId="49" fontId="13" fillId="0" borderId="0" xfId="0" applyNumberFormat="1" applyFont="1" applyBorder="1"/>
    <xf numFmtId="0" fontId="8" fillId="0" borderId="43" xfId="0" applyFont="1" applyFill="1" applyBorder="1" applyAlignment="1">
      <alignment vertical="center" wrapText="1"/>
    </xf>
    <xf numFmtId="0" fontId="4" fillId="0" borderId="43" xfId="0" applyFont="1" applyBorder="1" applyAlignment="1">
      <alignment horizontal="center" vertical="center" wrapText="1"/>
    </xf>
    <xf numFmtId="4" fontId="4" fillId="0" borderId="43" xfId="0" applyNumberFormat="1" applyFont="1" applyBorder="1" applyAlignment="1">
      <alignment horizontal="right" vertical="center" wrapText="1"/>
    </xf>
    <xf numFmtId="4" fontId="8" fillId="0" borderId="43" xfId="0" applyNumberFormat="1" applyFont="1" applyFill="1" applyBorder="1" applyAlignment="1">
      <alignment vertical="top" wrapText="1"/>
    </xf>
    <xf numFmtId="0" fontId="4" fillId="0" borderId="43" xfId="0" applyFont="1" applyBorder="1"/>
    <xf numFmtId="14" fontId="8" fillId="0" borderId="43" xfId="0" applyNumberFormat="1" applyFont="1" applyBorder="1" applyAlignment="1">
      <alignment horizontal="center" vertical="center" wrapText="1"/>
    </xf>
    <xf numFmtId="0" fontId="4" fillId="0" borderId="51" xfId="0" applyFont="1" applyBorder="1" applyAlignment="1">
      <alignment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4" fillId="0" borderId="43" xfId="0" applyNumberFormat="1" applyFont="1" applyFill="1" applyBorder="1" applyAlignment="1">
      <alignment vertical="center"/>
    </xf>
    <xf numFmtId="4" fontId="2" fillId="0" borderId="43" xfId="0" applyNumberFormat="1" applyFont="1" applyFill="1" applyBorder="1" applyAlignment="1">
      <alignment vertical="center" wrapText="1"/>
    </xf>
    <xf numFmtId="0" fontId="4" fillId="0" borderId="43" xfId="0" applyFont="1" applyFill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1" fontId="2" fillId="0" borderId="48" xfId="0" applyNumberFormat="1" applyFont="1" applyFill="1" applyBorder="1" applyAlignment="1">
      <alignment horizontal="center" vertical="center"/>
    </xf>
    <xf numFmtId="4" fontId="2" fillId="0" borderId="40" xfId="0" applyNumberFormat="1" applyFont="1" applyFill="1" applyBorder="1" applyAlignment="1">
      <alignment vertical="center" wrapText="1"/>
    </xf>
    <xf numFmtId="164" fontId="2" fillId="0" borderId="40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43" xfId="0" applyNumberFormat="1" applyFont="1" applyFill="1" applyBorder="1" applyAlignment="1">
      <alignment horizontal="center" vertical="center" wrapText="1"/>
    </xf>
    <xf numFmtId="14" fontId="7" fillId="0" borderId="28" xfId="1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/>
    </xf>
    <xf numFmtId="4" fontId="2" fillId="0" borderId="43" xfId="0" applyNumberFormat="1" applyFont="1" applyFill="1" applyBorder="1" applyAlignment="1">
      <alignment vertical="center"/>
    </xf>
    <xf numFmtId="0" fontId="8" fillId="4" borderId="48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vertical="center" wrapText="1"/>
    </xf>
    <xf numFmtId="4" fontId="2" fillId="0" borderId="43" xfId="0" applyNumberFormat="1" applyFont="1" applyFill="1" applyBorder="1" applyAlignment="1">
      <alignment vertical="top" wrapText="1"/>
    </xf>
    <xf numFmtId="4" fontId="2" fillId="0" borderId="43" xfId="0" applyNumberFormat="1" applyFont="1" applyFill="1" applyBorder="1" applyAlignment="1">
      <alignment horizontal="center" vertical="center"/>
    </xf>
    <xf numFmtId="4" fontId="2" fillId="0" borderId="40" xfId="0" applyNumberFormat="1" applyFont="1" applyFill="1" applyBorder="1" applyAlignment="1">
      <alignment horizontal="center" vertical="center"/>
    </xf>
    <xf numFmtId="4" fontId="2" fillId="0" borderId="40" xfId="0" applyNumberFormat="1" applyFont="1" applyFill="1" applyBorder="1" applyAlignment="1">
      <alignment vertical="center"/>
    </xf>
    <xf numFmtId="0" fontId="2" fillId="0" borderId="24" xfId="0" applyFont="1" applyFill="1" applyBorder="1" applyAlignment="1">
      <alignment vertical="center" wrapText="1"/>
    </xf>
    <xf numFmtId="0" fontId="14" fillId="0" borderId="24" xfId="0" applyFont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" fontId="4" fillId="0" borderId="40" xfId="0" applyNumberFormat="1" applyFont="1" applyBorder="1" applyAlignment="1">
      <alignment horizontal="right" vertical="center"/>
    </xf>
    <xf numFmtId="4" fontId="2" fillId="0" borderId="23" xfId="0" applyNumberFormat="1" applyFont="1" applyFill="1" applyBorder="1" applyAlignment="1">
      <alignment vertical="center" wrapText="1"/>
    </xf>
    <xf numFmtId="164" fontId="2" fillId="0" borderId="43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164" fontId="8" fillId="0" borderId="24" xfId="0" applyNumberFormat="1" applyFont="1" applyFill="1" applyBorder="1" applyAlignment="1">
      <alignment horizontal="center"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4" fontId="2" fillId="0" borderId="44" xfId="0" applyNumberFormat="1" applyFont="1" applyFill="1" applyBorder="1" applyAlignment="1">
      <alignment vertical="center" wrapText="1"/>
    </xf>
    <xf numFmtId="4" fontId="2" fillId="0" borderId="23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/>
    </xf>
    <xf numFmtId="4" fontId="2" fillId="0" borderId="38" xfId="0" applyNumberFormat="1" applyFont="1" applyFill="1" applyBorder="1" applyAlignment="1">
      <alignment horizontal="center" vertical="center" wrapText="1"/>
    </xf>
    <xf numFmtId="1" fontId="8" fillId="0" borderId="59" xfId="0" applyNumberFormat="1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vertical="center" wrapText="1"/>
    </xf>
    <xf numFmtId="0" fontId="6" fillId="0" borderId="60" xfId="0" applyFont="1" applyFill="1" applyBorder="1" applyAlignment="1">
      <alignment horizontal="center" vertical="center" wrapText="1"/>
    </xf>
    <xf numFmtId="4" fontId="5" fillId="0" borderId="60" xfId="0" applyNumberFormat="1" applyFont="1" applyBorder="1"/>
    <xf numFmtId="10" fontId="5" fillId="0" borderId="60" xfId="0" applyNumberFormat="1" applyFont="1" applyBorder="1"/>
    <xf numFmtId="0" fontId="4" fillId="0" borderId="8" xfId="0" applyFont="1" applyBorder="1"/>
    <xf numFmtId="0" fontId="6" fillId="0" borderId="38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horizontal="center" vertical="center" wrapText="1"/>
    </xf>
    <xf numFmtId="10" fontId="5" fillId="0" borderId="38" xfId="0" applyNumberFormat="1" applyFont="1" applyBorder="1"/>
    <xf numFmtId="164" fontId="8" fillId="4" borderId="24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/>
    </xf>
    <xf numFmtId="14" fontId="4" fillId="0" borderId="43" xfId="0" applyNumberFormat="1" applyFont="1" applyBorder="1" applyAlignment="1">
      <alignment horizontal="center"/>
    </xf>
    <xf numFmtId="0" fontId="8" fillId="4" borderId="43" xfId="0" applyFont="1" applyFill="1" applyBorder="1" applyAlignment="1">
      <alignment horizontal="center" vertical="center" wrapText="1"/>
    </xf>
    <xf numFmtId="0" fontId="1" fillId="0" borderId="43" xfId="0" applyFont="1" applyBorder="1"/>
    <xf numFmtId="0" fontId="6" fillId="4" borderId="43" xfId="0" applyFont="1" applyFill="1" applyBorder="1" applyAlignment="1">
      <alignment vertical="center" wrapText="1"/>
    </xf>
    <xf numFmtId="0" fontId="6" fillId="4" borderId="43" xfId="0" applyFont="1" applyFill="1" applyBorder="1" applyAlignment="1">
      <alignment horizontal="center" vertical="center" wrapText="1"/>
    </xf>
    <xf numFmtId="4" fontId="6" fillId="4" borderId="43" xfId="0" applyNumberFormat="1" applyFont="1" applyFill="1" applyBorder="1" applyAlignment="1">
      <alignment vertical="center" wrapText="1"/>
    </xf>
    <xf numFmtId="10" fontId="5" fillId="0" borderId="43" xfId="0" applyNumberFormat="1" applyFont="1" applyBorder="1" applyAlignment="1">
      <alignment vertical="center"/>
    </xf>
    <xf numFmtId="4" fontId="8" fillId="0" borderId="56" xfId="0" applyNumberFormat="1" applyFont="1" applyFill="1" applyBorder="1" applyAlignment="1">
      <alignment vertical="center" wrapText="1"/>
    </xf>
    <xf numFmtId="0" fontId="4" fillId="0" borderId="56" xfId="0" applyFont="1" applyBorder="1" applyAlignment="1">
      <alignment horizontal="center" vertical="center"/>
    </xf>
    <xf numFmtId="14" fontId="4" fillId="0" borderId="56" xfId="0" applyNumberFormat="1" applyFont="1" applyBorder="1" applyAlignment="1">
      <alignment horizontal="center" vertical="center"/>
    </xf>
    <xf numFmtId="164" fontId="8" fillId="0" borderId="56" xfId="0" applyNumberFormat="1" applyFont="1" applyFill="1" applyBorder="1" applyAlignment="1">
      <alignment horizontal="center" vertical="center" wrapText="1"/>
    </xf>
    <xf numFmtId="164" fontId="2" fillId="0" borderId="56" xfId="0" applyNumberFormat="1" applyFont="1" applyFill="1" applyBorder="1" applyAlignment="1">
      <alignment horizontal="center" vertical="center" wrapText="1"/>
    </xf>
    <xf numFmtId="4" fontId="4" fillId="0" borderId="56" xfId="0" applyNumberFormat="1" applyFont="1" applyBorder="1" applyAlignment="1">
      <alignment horizontal="right" vertical="center" wrapText="1"/>
    </xf>
    <xf numFmtId="0" fontId="8" fillId="5" borderId="43" xfId="0" applyFont="1" applyFill="1" applyBorder="1" applyAlignment="1">
      <alignment horizontal="center" vertical="center"/>
    </xf>
    <xf numFmtId="0" fontId="8" fillId="0" borderId="0" xfId="0" applyFont="1"/>
    <xf numFmtId="0" fontId="8" fillId="0" borderId="43" xfId="0" applyFont="1" applyBorder="1" applyAlignment="1">
      <alignment horizontal="center" vertical="center"/>
    </xf>
    <xf numFmtId="4" fontId="8" fillId="0" borderId="56" xfId="0" applyNumberFormat="1" applyFont="1" applyFill="1" applyBorder="1" applyAlignment="1">
      <alignment horizontal="center"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vertical="center"/>
    </xf>
    <xf numFmtId="0" fontId="13" fillId="0" borderId="52" xfId="0" applyFont="1" applyBorder="1"/>
    <xf numFmtId="0" fontId="13" fillId="5" borderId="40" xfId="0" applyFont="1" applyFill="1" applyBorder="1"/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4" fontId="8" fillId="0" borderId="56" xfId="0" applyNumberFormat="1" applyFont="1" applyFill="1" applyBorder="1" applyAlignment="1">
      <alignment horizontal="center"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center" wrapText="1"/>
    </xf>
    <xf numFmtId="4" fontId="2" fillId="0" borderId="43" xfId="0" applyNumberFormat="1" applyFont="1" applyFill="1" applyBorder="1" applyAlignment="1">
      <alignment horizontal="right" vertical="center" wrapText="1"/>
    </xf>
    <xf numFmtId="14" fontId="8" fillId="0" borderId="56" xfId="0" applyNumberFormat="1" applyFont="1" applyBorder="1" applyAlignment="1">
      <alignment horizontal="center" vertical="center"/>
    </xf>
    <xf numFmtId="0" fontId="8" fillId="0" borderId="56" xfId="1" applyFont="1" applyFill="1" applyBorder="1" applyAlignment="1">
      <alignment horizontal="center" vertical="center"/>
    </xf>
    <xf numFmtId="0" fontId="8" fillId="0" borderId="56" xfId="1" applyFont="1" applyFill="1" applyBorder="1" applyAlignment="1">
      <alignment horizontal="center" vertical="center" wrapText="1"/>
    </xf>
    <xf numFmtId="4" fontId="8" fillId="0" borderId="56" xfId="0" applyNumberFormat="1" applyFont="1" applyFill="1" applyBorder="1" applyAlignment="1">
      <alignment horizontal="right" vertical="center"/>
    </xf>
    <xf numFmtId="4" fontId="4" fillId="0" borderId="56" xfId="0" applyNumberFormat="1" applyFont="1" applyFill="1" applyBorder="1" applyAlignment="1">
      <alignment vertical="center"/>
    </xf>
    <xf numFmtId="14" fontId="8" fillId="5" borderId="43" xfId="0" applyNumberFormat="1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164" fontId="2" fillId="5" borderId="43" xfId="0" applyNumberFormat="1" applyFont="1" applyFill="1" applyBorder="1" applyAlignment="1">
      <alignment horizontal="center" vertical="center" wrapText="1"/>
    </xf>
    <xf numFmtId="164" fontId="2" fillId="5" borderId="40" xfId="0" applyNumberFormat="1" applyFont="1" applyFill="1" applyBorder="1" applyAlignment="1">
      <alignment horizontal="center" vertical="center" wrapText="1"/>
    </xf>
    <xf numFmtId="1" fontId="8" fillId="4" borderId="29" xfId="0" applyNumberFormat="1" applyFont="1" applyFill="1" applyBorder="1" applyAlignment="1">
      <alignment horizontal="center" vertical="center" wrapText="1"/>
    </xf>
    <xf numFmtId="4" fontId="8" fillId="4" borderId="23" xfId="0" applyNumberFormat="1" applyFont="1" applyFill="1" applyBorder="1" applyAlignment="1">
      <alignment horizontal="left" vertical="center" wrapText="1"/>
    </xf>
    <xf numFmtId="4" fontId="8" fillId="0" borderId="23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center" wrapText="1"/>
    </xf>
    <xf numFmtId="1" fontId="8" fillId="0" borderId="61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vertical="center" wrapText="1"/>
    </xf>
    <xf numFmtId="1" fontId="6" fillId="0" borderId="62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 wrapText="1"/>
    </xf>
    <xf numFmtId="1" fontId="6" fillId="0" borderId="63" xfId="0" applyNumberFormat="1" applyFont="1" applyFill="1" applyBorder="1" applyAlignment="1">
      <alignment horizontal="center" vertical="center"/>
    </xf>
    <xf numFmtId="4" fontId="6" fillId="0" borderId="22" xfId="0" applyNumberFormat="1" applyFont="1" applyFill="1" applyBorder="1" applyAlignment="1">
      <alignment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4" fontId="2" fillId="0" borderId="23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2" xfId="0" applyNumberFormat="1" applyFont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/>
    </xf>
    <xf numFmtId="4" fontId="6" fillId="2" borderId="26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8" fillId="4" borderId="28" xfId="0" applyNumberFormat="1" applyFont="1" applyFill="1" applyBorder="1" applyAlignment="1">
      <alignment horizontal="center" vertical="center" wrapText="1"/>
    </xf>
    <xf numFmtId="164" fontId="8" fillId="4" borderId="23" xfId="0" applyNumberFormat="1" applyFont="1" applyFill="1" applyBorder="1" applyAlignment="1">
      <alignment horizontal="center" vertical="center" wrapText="1"/>
    </xf>
    <xf numFmtId="164" fontId="8" fillId="4" borderId="24" xfId="0" applyNumberFormat="1" applyFont="1" applyFill="1" applyBorder="1" applyAlignment="1">
      <alignment horizontal="center" vertical="center" wrapText="1"/>
    </xf>
    <xf numFmtId="164" fontId="8" fillId="0" borderId="28" xfId="0" applyNumberFormat="1" applyFont="1" applyFill="1" applyBorder="1" applyAlignment="1">
      <alignment horizontal="center" vertical="center" wrapText="1"/>
    </xf>
    <xf numFmtId="164" fontId="8" fillId="0" borderId="23" xfId="0" applyNumberFormat="1" applyFont="1" applyFill="1" applyBorder="1" applyAlignment="1">
      <alignment horizontal="center" vertical="center" wrapText="1"/>
    </xf>
    <xf numFmtId="164" fontId="8" fillId="0" borderId="2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8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5" borderId="58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7" fillId="0" borderId="58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horizontal="center" vertical="center"/>
    </xf>
    <xf numFmtId="14" fontId="7" fillId="0" borderId="58" xfId="1" applyNumberFormat="1" applyFont="1" applyFill="1" applyBorder="1" applyAlignment="1">
      <alignment horizontal="center" vertical="center"/>
    </xf>
    <xf numFmtId="14" fontId="7" fillId="0" borderId="2" xfId="1" applyNumberFormat="1" applyFont="1" applyFill="1" applyBorder="1" applyAlignment="1">
      <alignment horizontal="center" vertical="center"/>
    </xf>
    <xf numFmtId="14" fontId="7" fillId="0" borderId="32" xfId="1" applyNumberFormat="1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" fontId="8" fillId="4" borderId="48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164" fontId="8" fillId="0" borderId="32" xfId="0" applyNumberFormat="1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Normal="100" workbookViewId="0">
      <pane ySplit="3" topLeftCell="A31" activePane="bottomLeft" state="frozen"/>
      <selection pane="bottomLeft" activeCell="L42" sqref="L42:L43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355" t="s">
        <v>35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7"/>
    </row>
    <row r="2" spans="1:13" s="1" customFormat="1" ht="15.75" customHeight="1" thickBot="1" x14ac:dyDescent="0.25">
      <c r="A2" s="358" t="s">
        <v>11</v>
      </c>
      <c r="B2" s="360" t="s">
        <v>0</v>
      </c>
      <c r="C2" s="262"/>
      <c r="D2" s="362" t="s">
        <v>1</v>
      </c>
      <c r="E2" s="363"/>
      <c r="F2" s="363"/>
      <c r="G2" s="364"/>
      <c r="H2" s="360" t="s">
        <v>2</v>
      </c>
      <c r="I2" s="362" t="s">
        <v>3</v>
      </c>
      <c r="J2" s="363"/>
      <c r="K2" s="364"/>
      <c r="L2" s="365" t="s">
        <v>275</v>
      </c>
      <c r="M2" s="367" t="s">
        <v>10</v>
      </c>
    </row>
    <row r="3" spans="1:13" s="1" customFormat="1" ht="45" customHeight="1" thickBot="1" x14ac:dyDescent="0.25">
      <c r="A3" s="359"/>
      <c r="B3" s="361"/>
      <c r="C3" s="263" t="s">
        <v>4</v>
      </c>
      <c r="D3" s="102" t="s">
        <v>5</v>
      </c>
      <c r="E3" s="103" t="s">
        <v>9</v>
      </c>
      <c r="F3" s="263" t="s">
        <v>6</v>
      </c>
      <c r="G3" s="104" t="s">
        <v>7</v>
      </c>
      <c r="H3" s="361"/>
      <c r="I3" s="263" t="s">
        <v>8</v>
      </c>
      <c r="J3" s="105" t="s">
        <v>300</v>
      </c>
      <c r="K3" s="261" t="s">
        <v>301</v>
      </c>
      <c r="L3" s="366"/>
      <c r="M3" s="368"/>
    </row>
    <row r="4" spans="1:13" x14ac:dyDescent="0.25">
      <c r="A4" s="369" t="s">
        <v>15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1"/>
    </row>
    <row r="5" spans="1:13" x14ac:dyDescent="0.25">
      <c r="A5" s="47">
        <v>1</v>
      </c>
      <c r="B5" s="110" t="s">
        <v>16</v>
      </c>
      <c r="C5" s="111" t="s">
        <v>143</v>
      </c>
      <c r="D5" s="111" t="s">
        <v>187</v>
      </c>
      <c r="E5" s="111" t="s">
        <v>179</v>
      </c>
      <c r="F5" s="264" t="s">
        <v>27</v>
      </c>
      <c r="G5" s="264" t="s">
        <v>253</v>
      </c>
      <c r="H5" s="113" t="s">
        <v>33</v>
      </c>
      <c r="I5" s="10">
        <v>58000000</v>
      </c>
      <c r="J5" s="10">
        <v>56839725.79999999</v>
      </c>
      <c r="K5" s="15">
        <f>J5/I5</f>
        <v>0.97999527241379292</v>
      </c>
      <c r="L5" s="18">
        <v>22233.48</v>
      </c>
      <c r="M5" s="93"/>
    </row>
    <row r="6" spans="1:13" ht="30" customHeight="1" x14ac:dyDescent="0.25">
      <c r="A6" s="47">
        <v>2</v>
      </c>
      <c r="B6" s="110" t="s">
        <v>17</v>
      </c>
      <c r="C6" s="182" t="s">
        <v>143</v>
      </c>
      <c r="D6" s="182" t="s">
        <v>188</v>
      </c>
      <c r="E6" s="182" t="s">
        <v>149</v>
      </c>
      <c r="F6" s="264" t="s">
        <v>28</v>
      </c>
      <c r="G6" s="264" t="s">
        <v>22</v>
      </c>
      <c r="H6" s="113" t="s">
        <v>33</v>
      </c>
      <c r="I6" s="11">
        <v>51300000</v>
      </c>
      <c r="J6" s="11">
        <v>46528250</v>
      </c>
      <c r="K6" s="16">
        <f>J6/I6</f>
        <v>0.90698343079922028</v>
      </c>
      <c r="L6" s="19">
        <v>0</v>
      </c>
      <c r="M6" s="93"/>
    </row>
    <row r="7" spans="1:13" ht="24" x14ac:dyDescent="0.25">
      <c r="A7" s="114">
        <v>3</v>
      </c>
      <c r="B7" s="115" t="s">
        <v>18</v>
      </c>
      <c r="C7" s="372" t="s">
        <v>142</v>
      </c>
      <c r="D7" s="372" t="s">
        <v>189</v>
      </c>
      <c r="E7" s="372" t="s">
        <v>151</v>
      </c>
      <c r="F7" s="375" t="s">
        <v>29</v>
      </c>
      <c r="G7" s="375" t="s">
        <v>23</v>
      </c>
      <c r="H7" s="116"/>
      <c r="I7" s="12"/>
      <c r="J7" s="12"/>
      <c r="K7" s="117"/>
      <c r="L7" s="118"/>
      <c r="M7" s="119"/>
    </row>
    <row r="8" spans="1:13" x14ac:dyDescent="0.25">
      <c r="A8" s="114"/>
      <c r="B8" s="115" t="s">
        <v>12</v>
      </c>
      <c r="C8" s="373"/>
      <c r="D8" s="373"/>
      <c r="E8" s="373"/>
      <c r="F8" s="376"/>
      <c r="G8" s="376"/>
      <c r="H8" s="90" t="s">
        <v>33</v>
      </c>
      <c r="I8" s="13">
        <v>16366193</v>
      </c>
      <c r="J8" s="13">
        <v>16215396.949999999</v>
      </c>
      <c r="K8" s="5">
        <f>J8/I8</f>
        <v>0.99078612539886335</v>
      </c>
      <c r="L8" s="4">
        <v>1372273.2499999998</v>
      </c>
      <c r="M8" s="89"/>
    </row>
    <row r="9" spans="1:13" x14ac:dyDescent="0.25">
      <c r="A9" s="114"/>
      <c r="B9" s="115" t="s">
        <v>13</v>
      </c>
      <c r="C9" s="373"/>
      <c r="D9" s="373"/>
      <c r="E9" s="373"/>
      <c r="F9" s="376"/>
      <c r="G9" s="376"/>
      <c r="H9" s="90" t="s">
        <v>33</v>
      </c>
      <c r="I9" s="13">
        <v>10910796</v>
      </c>
      <c r="J9" s="13">
        <v>10910795.990000002</v>
      </c>
      <c r="K9" s="5">
        <f t="shared" ref="K9:K10" si="0">J9/I9</f>
        <v>0.99999999908347681</v>
      </c>
      <c r="L9" s="4">
        <v>0</v>
      </c>
      <c r="M9" s="89"/>
    </row>
    <row r="10" spans="1:13" x14ac:dyDescent="0.25">
      <c r="A10" s="120"/>
      <c r="B10" s="8" t="s">
        <v>14</v>
      </c>
      <c r="C10" s="374"/>
      <c r="D10" s="374"/>
      <c r="E10" s="374"/>
      <c r="F10" s="377"/>
      <c r="G10" s="377"/>
      <c r="H10" s="9" t="s">
        <v>33</v>
      </c>
      <c r="I10" s="14">
        <f>I8+I9</f>
        <v>27276989</v>
      </c>
      <c r="J10" s="14">
        <f>J8+J9</f>
        <v>27126192.940000001</v>
      </c>
      <c r="K10" s="6">
        <f t="shared" si="0"/>
        <v>0.99447167500782441</v>
      </c>
      <c r="L10" s="17">
        <f>L8+L9</f>
        <v>1372273.2499999998</v>
      </c>
      <c r="M10" s="93"/>
    </row>
    <row r="11" spans="1:13" ht="36.75" customHeight="1" x14ac:dyDescent="0.25">
      <c r="A11" s="122">
        <v>4</v>
      </c>
      <c r="B11" s="115" t="s">
        <v>19</v>
      </c>
      <c r="C11" s="346" t="s">
        <v>204</v>
      </c>
      <c r="D11" s="372" t="s">
        <v>190</v>
      </c>
      <c r="E11" s="372" t="s">
        <v>191</v>
      </c>
      <c r="F11" s="378" t="s">
        <v>30</v>
      </c>
      <c r="G11" s="378" t="s">
        <v>24</v>
      </c>
      <c r="H11" s="123"/>
      <c r="I11" s="13"/>
      <c r="J11" s="13"/>
      <c r="K11" s="124"/>
      <c r="L11" s="4"/>
      <c r="M11" s="89"/>
    </row>
    <row r="12" spans="1:13" x14ac:dyDescent="0.25">
      <c r="A12" s="122"/>
      <c r="B12" s="125" t="s">
        <v>12</v>
      </c>
      <c r="C12" s="347"/>
      <c r="D12" s="373"/>
      <c r="E12" s="373"/>
      <c r="F12" s="379"/>
      <c r="G12" s="379"/>
      <c r="H12" s="126" t="s">
        <v>33</v>
      </c>
      <c r="I12" s="13">
        <v>7179487</v>
      </c>
      <c r="J12" s="13">
        <v>6859017.7600000007</v>
      </c>
      <c r="K12" s="5">
        <f>J12/I12</f>
        <v>0.95536321188408035</v>
      </c>
      <c r="L12" s="4">
        <v>1034736.04</v>
      </c>
      <c r="M12" s="89"/>
    </row>
    <row r="13" spans="1:13" x14ac:dyDescent="0.25">
      <c r="A13" s="122"/>
      <c r="B13" s="127" t="s">
        <v>13</v>
      </c>
      <c r="C13" s="347"/>
      <c r="D13" s="373"/>
      <c r="E13" s="373"/>
      <c r="F13" s="379"/>
      <c r="G13" s="379"/>
      <c r="H13" s="128" t="s">
        <v>33</v>
      </c>
      <c r="I13" s="13">
        <v>12820513</v>
      </c>
      <c r="J13" s="13">
        <v>11474327.719999999</v>
      </c>
      <c r="K13" s="5">
        <f t="shared" ref="K13:K14" si="1">J13/I13</f>
        <v>0.89499754963003419</v>
      </c>
      <c r="L13" s="4">
        <v>2846711.88</v>
      </c>
      <c r="M13" s="89"/>
    </row>
    <row r="14" spans="1:13" x14ac:dyDescent="0.25">
      <c r="A14" s="129"/>
      <c r="B14" s="7" t="s">
        <v>14</v>
      </c>
      <c r="C14" s="348"/>
      <c r="D14" s="374"/>
      <c r="E14" s="374"/>
      <c r="F14" s="380"/>
      <c r="G14" s="380"/>
      <c r="H14" s="87" t="s">
        <v>33</v>
      </c>
      <c r="I14" s="14">
        <f>I12+I13</f>
        <v>20000000</v>
      </c>
      <c r="J14" s="14">
        <f>J12+J13</f>
        <v>18333345.48</v>
      </c>
      <c r="K14" s="6">
        <f t="shared" si="1"/>
        <v>0.91666727400000003</v>
      </c>
      <c r="L14" s="17">
        <f>L12+L13</f>
        <v>3881447.92</v>
      </c>
      <c r="M14" s="89"/>
    </row>
    <row r="15" spans="1:13" ht="45" customHeight="1" x14ac:dyDescent="0.25">
      <c r="A15" s="47">
        <v>5</v>
      </c>
      <c r="B15" s="130" t="s">
        <v>20</v>
      </c>
      <c r="C15" s="182" t="s">
        <v>144</v>
      </c>
      <c r="D15" s="182" t="s">
        <v>192</v>
      </c>
      <c r="E15" s="182" t="s">
        <v>138</v>
      </c>
      <c r="F15" s="131" t="s">
        <v>31</v>
      </c>
      <c r="G15" s="132" t="s">
        <v>25</v>
      </c>
      <c r="H15" s="113" t="s">
        <v>33</v>
      </c>
      <c r="I15" s="11">
        <v>30000000</v>
      </c>
      <c r="J15" s="11">
        <v>16736074.66</v>
      </c>
      <c r="K15" s="16">
        <f>J15/I15</f>
        <v>0.55786915533333337</v>
      </c>
      <c r="L15" s="19">
        <v>9164117.1900000013</v>
      </c>
      <c r="M15" s="93"/>
    </row>
    <row r="16" spans="1:13" ht="36" x14ac:dyDescent="0.25">
      <c r="A16" s="133">
        <v>6</v>
      </c>
      <c r="B16" s="134" t="s">
        <v>21</v>
      </c>
      <c r="C16" s="372" t="s">
        <v>205</v>
      </c>
      <c r="D16" s="372" t="s">
        <v>193</v>
      </c>
      <c r="E16" s="372" t="s">
        <v>194</v>
      </c>
      <c r="F16" s="387" t="s">
        <v>32</v>
      </c>
      <c r="G16" s="379" t="s">
        <v>26</v>
      </c>
      <c r="H16" s="121"/>
      <c r="I16" s="12"/>
      <c r="J16" s="12"/>
      <c r="K16" s="117"/>
      <c r="L16" s="12"/>
      <c r="M16" s="119"/>
    </row>
    <row r="17" spans="1:13" x14ac:dyDescent="0.25">
      <c r="A17" s="42"/>
      <c r="B17" s="135" t="s">
        <v>12</v>
      </c>
      <c r="C17" s="373"/>
      <c r="D17" s="373"/>
      <c r="E17" s="373"/>
      <c r="F17" s="387"/>
      <c r="G17" s="379"/>
      <c r="H17" s="123" t="s">
        <v>33</v>
      </c>
      <c r="I17" s="13">
        <v>33600000</v>
      </c>
      <c r="J17" s="13">
        <v>10574791.33</v>
      </c>
      <c r="K17" s="5">
        <f>J17/I17</f>
        <v>0.3147259324404762</v>
      </c>
      <c r="L17" s="13">
        <v>4394368.33</v>
      </c>
      <c r="M17" s="89"/>
    </row>
    <row r="18" spans="1:13" x14ac:dyDescent="0.25">
      <c r="A18" s="42"/>
      <c r="B18" s="136" t="s">
        <v>13</v>
      </c>
      <c r="C18" s="373"/>
      <c r="D18" s="373"/>
      <c r="E18" s="373"/>
      <c r="F18" s="387"/>
      <c r="G18" s="379"/>
      <c r="H18" s="123" t="s">
        <v>33</v>
      </c>
      <c r="I18" s="13">
        <v>22400000</v>
      </c>
      <c r="J18" s="13">
        <v>6411000</v>
      </c>
      <c r="K18" s="5">
        <f t="shared" ref="K18:K19" si="2">J18/I18</f>
        <v>0.28620535714285716</v>
      </c>
      <c r="L18" s="13">
        <v>0</v>
      </c>
      <c r="M18" s="89"/>
    </row>
    <row r="19" spans="1:13" x14ac:dyDescent="0.25">
      <c r="A19" s="129"/>
      <c r="B19" s="46" t="s">
        <v>14</v>
      </c>
      <c r="C19" s="374"/>
      <c r="D19" s="374"/>
      <c r="E19" s="374"/>
      <c r="F19" s="388"/>
      <c r="G19" s="380"/>
      <c r="H19" s="137" t="s">
        <v>33</v>
      </c>
      <c r="I19" s="14">
        <f>I17+I18</f>
        <v>56000000</v>
      </c>
      <c r="J19" s="14">
        <f>J17+J18</f>
        <v>16985791.329999998</v>
      </c>
      <c r="K19" s="6">
        <f t="shared" si="2"/>
        <v>0.30331770232142852</v>
      </c>
      <c r="L19" s="14">
        <f>L17+L18</f>
        <v>4394368.33</v>
      </c>
      <c r="M19" s="93"/>
    </row>
    <row r="20" spans="1:13" s="3" customFormat="1" ht="24" customHeight="1" x14ac:dyDescent="0.25">
      <c r="A20" s="42">
        <v>7</v>
      </c>
      <c r="B20" s="268" t="s">
        <v>254</v>
      </c>
      <c r="C20" s="346" t="s">
        <v>144</v>
      </c>
      <c r="D20" s="349"/>
      <c r="E20" s="349"/>
      <c r="F20" s="381" t="s">
        <v>255</v>
      </c>
      <c r="G20" s="384" t="s">
        <v>256</v>
      </c>
      <c r="H20" s="138"/>
      <c r="I20" s="44"/>
      <c r="J20" s="44"/>
      <c r="K20" s="45"/>
      <c r="L20" s="44"/>
      <c r="M20" s="89"/>
    </row>
    <row r="21" spans="1:13" x14ac:dyDescent="0.25">
      <c r="A21" s="42"/>
      <c r="B21" s="269" t="s">
        <v>12</v>
      </c>
      <c r="C21" s="347"/>
      <c r="D21" s="350"/>
      <c r="E21" s="350"/>
      <c r="F21" s="382"/>
      <c r="G21" s="385"/>
      <c r="H21" s="123" t="s">
        <v>33</v>
      </c>
      <c r="I21" s="259">
        <v>25000000</v>
      </c>
      <c r="J21" s="266">
        <v>62500</v>
      </c>
      <c r="K21" s="5">
        <f>J21/I21</f>
        <v>2.5000000000000001E-3</v>
      </c>
      <c r="L21" s="266">
        <v>0</v>
      </c>
      <c r="M21" s="89"/>
    </row>
    <row r="22" spans="1:13" x14ac:dyDescent="0.25">
      <c r="A22" s="42"/>
      <c r="B22" s="269" t="s">
        <v>13</v>
      </c>
      <c r="C22" s="347"/>
      <c r="D22" s="350"/>
      <c r="E22" s="350"/>
      <c r="F22" s="382"/>
      <c r="G22" s="385"/>
      <c r="H22" s="123" t="s">
        <v>33</v>
      </c>
      <c r="I22" s="259">
        <v>26500000</v>
      </c>
      <c r="J22" s="13">
        <v>3066250</v>
      </c>
      <c r="K22" s="5">
        <f t="shared" ref="K22:K23" si="3">J22/I22</f>
        <v>0.11570754716981133</v>
      </c>
      <c r="L22" s="13">
        <v>3000000</v>
      </c>
      <c r="M22" s="89"/>
    </row>
    <row r="23" spans="1:13" x14ac:dyDescent="0.25">
      <c r="A23" s="47"/>
      <c r="B23" s="270" t="s">
        <v>14</v>
      </c>
      <c r="C23" s="348"/>
      <c r="D23" s="351"/>
      <c r="E23" s="351"/>
      <c r="F23" s="383"/>
      <c r="G23" s="386"/>
      <c r="H23" s="137" t="s">
        <v>33</v>
      </c>
      <c r="I23" s="139">
        <f>I21+I22</f>
        <v>51500000</v>
      </c>
      <c r="J23" s="139">
        <f>J21+J22</f>
        <v>3128750</v>
      </c>
      <c r="K23" s="6">
        <f t="shared" si="3"/>
        <v>6.0752427184466017E-2</v>
      </c>
      <c r="L23" s="139">
        <f>L21+L22</f>
        <v>3000000</v>
      </c>
      <c r="M23" s="93"/>
    </row>
    <row r="24" spans="1:13" s="3" customFormat="1" ht="24" customHeight="1" x14ac:dyDescent="0.25">
      <c r="A24" s="42">
        <v>8</v>
      </c>
      <c r="B24" s="271" t="s">
        <v>258</v>
      </c>
      <c r="C24" s="346" t="s">
        <v>259</v>
      </c>
      <c r="D24" s="349"/>
      <c r="E24" s="349"/>
      <c r="F24" s="382" t="s">
        <v>260</v>
      </c>
      <c r="G24" s="382" t="s">
        <v>261</v>
      </c>
      <c r="H24" s="138"/>
      <c r="I24" s="44"/>
      <c r="J24" s="44"/>
      <c r="K24" s="45"/>
      <c r="L24" s="44"/>
      <c r="M24" s="89"/>
    </row>
    <row r="25" spans="1:13" x14ac:dyDescent="0.25">
      <c r="A25" s="42"/>
      <c r="B25" s="272" t="s">
        <v>12</v>
      </c>
      <c r="C25" s="347"/>
      <c r="D25" s="350"/>
      <c r="E25" s="350"/>
      <c r="F25" s="382"/>
      <c r="G25" s="382"/>
      <c r="H25" s="123" t="s">
        <v>33</v>
      </c>
      <c r="I25" s="259">
        <v>30700000</v>
      </c>
      <c r="J25" s="266">
        <v>76750</v>
      </c>
      <c r="K25" s="5">
        <f>J25/I25</f>
        <v>2.5000000000000001E-3</v>
      </c>
      <c r="L25" s="266">
        <v>0</v>
      </c>
      <c r="M25" s="89"/>
    </row>
    <row r="26" spans="1:13" x14ac:dyDescent="0.25">
      <c r="A26" s="42"/>
      <c r="B26" s="272" t="s">
        <v>13</v>
      </c>
      <c r="C26" s="347"/>
      <c r="D26" s="350"/>
      <c r="E26" s="350"/>
      <c r="F26" s="382"/>
      <c r="G26" s="382"/>
      <c r="H26" s="123" t="s">
        <v>33</v>
      </c>
      <c r="I26" s="259">
        <v>30700000</v>
      </c>
      <c r="J26" s="13">
        <v>76750</v>
      </c>
      <c r="K26" s="5">
        <f t="shared" ref="K26:K27" si="4">J26/I26</f>
        <v>2.5000000000000001E-3</v>
      </c>
      <c r="L26" s="13">
        <v>0</v>
      </c>
      <c r="M26" s="89"/>
    </row>
    <row r="27" spans="1:13" x14ac:dyDescent="0.25">
      <c r="A27" s="47"/>
      <c r="B27" s="270" t="s">
        <v>14</v>
      </c>
      <c r="C27" s="348"/>
      <c r="D27" s="351"/>
      <c r="E27" s="351"/>
      <c r="F27" s="383"/>
      <c r="G27" s="383"/>
      <c r="H27" s="137" t="s">
        <v>33</v>
      </c>
      <c r="I27" s="139">
        <f>I25+I26</f>
        <v>61400000</v>
      </c>
      <c r="J27" s="139">
        <f>J25+J26</f>
        <v>153500</v>
      </c>
      <c r="K27" s="6">
        <f t="shared" si="4"/>
        <v>2.5000000000000001E-3</v>
      </c>
      <c r="L27" s="139">
        <f>L25+L26</f>
        <v>0</v>
      </c>
      <c r="M27" s="93"/>
    </row>
    <row r="28" spans="1:13" s="3" customFormat="1" ht="24" customHeight="1" x14ac:dyDescent="0.25">
      <c r="A28" s="42">
        <v>9</v>
      </c>
      <c r="B28" s="106" t="s">
        <v>269</v>
      </c>
      <c r="C28" s="346" t="s">
        <v>206</v>
      </c>
      <c r="D28" s="349"/>
      <c r="E28" s="349"/>
      <c r="F28" s="379" t="s">
        <v>270</v>
      </c>
      <c r="G28" s="387" t="s">
        <v>271</v>
      </c>
      <c r="H28" s="138"/>
      <c r="I28" s="44"/>
      <c r="J28" s="44"/>
      <c r="K28" s="45"/>
      <c r="L28" s="44"/>
      <c r="M28" s="89"/>
    </row>
    <row r="29" spans="1:13" x14ac:dyDescent="0.25">
      <c r="A29" s="42"/>
      <c r="B29" s="106" t="s">
        <v>12</v>
      </c>
      <c r="C29" s="347"/>
      <c r="D29" s="350"/>
      <c r="E29" s="350"/>
      <c r="F29" s="379"/>
      <c r="G29" s="387"/>
      <c r="H29" s="123" t="s">
        <v>33</v>
      </c>
      <c r="I29" s="55">
        <v>25000000</v>
      </c>
      <c r="J29" s="266">
        <v>62500</v>
      </c>
      <c r="K29" s="5">
        <f>J29/I29</f>
        <v>2.5000000000000001E-3</v>
      </c>
      <c r="L29" s="266">
        <v>0</v>
      </c>
      <c r="M29" s="89"/>
    </row>
    <row r="30" spans="1:13" x14ac:dyDescent="0.25">
      <c r="A30" s="42"/>
      <c r="B30" s="106" t="s">
        <v>13</v>
      </c>
      <c r="C30" s="347"/>
      <c r="D30" s="350"/>
      <c r="E30" s="350"/>
      <c r="F30" s="379"/>
      <c r="G30" s="387"/>
      <c r="H30" s="123" t="s">
        <v>33</v>
      </c>
      <c r="I30" s="55">
        <v>14000000</v>
      </c>
      <c r="J30" s="13">
        <v>6635000</v>
      </c>
      <c r="K30" s="5">
        <f t="shared" ref="K30:K31" si="5">J30/I30</f>
        <v>0.47392857142857142</v>
      </c>
      <c r="L30" s="13">
        <v>6600000</v>
      </c>
      <c r="M30" s="89"/>
    </row>
    <row r="31" spans="1:13" x14ac:dyDescent="0.25">
      <c r="A31" s="47"/>
      <c r="B31" s="270" t="s">
        <v>14</v>
      </c>
      <c r="C31" s="347"/>
      <c r="D31" s="351"/>
      <c r="E31" s="351"/>
      <c r="F31" s="380"/>
      <c r="G31" s="388"/>
      <c r="H31" s="137" t="s">
        <v>33</v>
      </c>
      <c r="I31" s="139">
        <f>I29+I30</f>
        <v>39000000</v>
      </c>
      <c r="J31" s="139">
        <f>J29+J30</f>
        <v>6697500</v>
      </c>
      <c r="K31" s="6">
        <f t="shared" si="5"/>
        <v>0.17173076923076924</v>
      </c>
      <c r="L31" s="139">
        <f>L29+L30</f>
        <v>6600000</v>
      </c>
      <c r="M31" s="93"/>
    </row>
    <row r="32" spans="1:13" s="3" customFormat="1" ht="24" customHeight="1" x14ac:dyDescent="0.25">
      <c r="A32" s="42">
        <v>10</v>
      </c>
      <c r="B32" s="268" t="s">
        <v>290</v>
      </c>
      <c r="C32" s="346" t="s">
        <v>291</v>
      </c>
      <c r="D32" s="349"/>
      <c r="E32" s="349"/>
      <c r="F32" s="379" t="s">
        <v>292</v>
      </c>
      <c r="G32" s="387" t="s">
        <v>293</v>
      </c>
      <c r="H32" s="138"/>
      <c r="I32" s="44"/>
      <c r="J32" s="44"/>
      <c r="K32" s="45"/>
      <c r="L32" s="44"/>
      <c r="M32" s="89"/>
    </row>
    <row r="33" spans="1:13" x14ac:dyDescent="0.25">
      <c r="A33" s="42"/>
      <c r="B33" s="106" t="s">
        <v>12</v>
      </c>
      <c r="C33" s="347"/>
      <c r="D33" s="350"/>
      <c r="E33" s="350"/>
      <c r="F33" s="379"/>
      <c r="G33" s="387"/>
      <c r="H33" s="123" t="s">
        <v>33</v>
      </c>
      <c r="I33" s="259">
        <v>55380000</v>
      </c>
      <c r="J33" s="266">
        <v>55380000</v>
      </c>
      <c r="K33" s="5">
        <f>J33/I33</f>
        <v>1</v>
      </c>
      <c r="L33" s="266">
        <v>55380000</v>
      </c>
      <c r="M33" s="89"/>
    </row>
    <row r="34" spans="1:13" x14ac:dyDescent="0.25">
      <c r="A34" s="42"/>
      <c r="B34" s="106" t="s">
        <v>13</v>
      </c>
      <c r="C34" s="347"/>
      <c r="D34" s="350"/>
      <c r="E34" s="350"/>
      <c r="F34" s="379"/>
      <c r="G34" s="387"/>
      <c r="H34" s="123" t="s">
        <v>33</v>
      </c>
      <c r="I34" s="259">
        <v>36920000</v>
      </c>
      <c r="J34" s="13">
        <v>36920000</v>
      </c>
      <c r="K34" s="5">
        <f t="shared" ref="K34:K35" si="6">J34/I34</f>
        <v>1</v>
      </c>
      <c r="L34" s="13">
        <v>36920000</v>
      </c>
      <c r="M34" s="89"/>
    </row>
    <row r="35" spans="1:13" x14ac:dyDescent="0.25">
      <c r="A35" s="47"/>
      <c r="B35" s="270" t="s">
        <v>14</v>
      </c>
      <c r="C35" s="348"/>
      <c r="D35" s="351"/>
      <c r="E35" s="351"/>
      <c r="F35" s="380"/>
      <c r="G35" s="388"/>
      <c r="H35" s="137" t="s">
        <v>33</v>
      </c>
      <c r="I35" s="139">
        <f>I33+I34</f>
        <v>92300000</v>
      </c>
      <c r="J35" s="139">
        <f>J33+J34</f>
        <v>92300000</v>
      </c>
      <c r="K35" s="6">
        <f t="shared" si="6"/>
        <v>1</v>
      </c>
      <c r="L35" s="139">
        <f>L33+L34</f>
        <v>92300000</v>
      </c>
      <c r="M35" s="93"/>
    </row>
    <row r="36" spans="1:13" ht="30" customHeight="1" x14ac:dyDescent="0.25">
      <c r="A36" s="47">
        <v>11</v>
      </c>
      <c r="B36" s="342" t="s">
        <v>294</v>
      </c>
      <c r="C36" s="340" t="s">
        <v>199</v>
      </c>
      <c r="D36" s="339"/>
      <c r="E36" s="339"/>
      <c r="F36" s="341" t="s">
        <v>295</v>
      </c>
      <c r="G36" s="341" t="s">
        <v>296</v>
      </c>
      <c r="H36" s="113" t="s">
        <v>33</v>
      </c>
      <c r="I36" s="234">
        <v>46100000</v>
      </c>
      <c r="J36" s="66">
        <v>115250</v>
      </c>
      <c r="K36" s="16">
        <f>J36/I36</f>
        <v>2.5000000000000001E-3</v>
      </c>
      <c r="L36" s="19">
        <v>115250</v>
      </c>
      <c r="M36" s="93"/>
    </row>
    <row r="37" spans="1:13" s="3" customFormat="1" ht="45" customHeight="1" x14ac:dyDescent="0.25">
      <c r="A37" s="42">
        <v>12</v>
      </c>
      <c r="B37" s="271" t="s">
        <v>298</v>
      </c>
      <c r="C37" s="346" t="s">
        <v>144</v>
      </c>
      <c r="D37" s="349"/>
      <c r="E37" s="349"/>
      <c r="F37" s="379" t="s">
        <v>299</v>
      </c>
      <c r="G37" s="379" t="s">
        <v>256</v>
      </c>
      <c r="H37" s="138"/>
      <c r="I37" s="44"/>
      <c r="J37" s="44"/>
      <c r="K37" s="45"/>
      <c r="L37" s="44"/>
      <c r="M37" s="89"/>
    </row>
    <row r="38" spans="1:13" x14ac:dyDescent="0.25">
      <c r="A38" s="42"/>
      <c r="B38" s="106" t="s">
        <v>12</v>
      </c>
      <c r="C38" s="347"/>
      <c r="D38" s="350"/>
      <c r="E38" s="350"/>
      <c r="F38" s="379"/>
      <c r="G38" s="379"/>
      <c r="H38" s="123" t="s">
        <v>33</v>
      </c>
      <c r="I38" s="259">
        <v>12000000</v>
      </c>
      <c r="J38" s="266">
        <v>30000</v>
      </c>
      <c r="K38" s="5">
        <f>J38/I38</f>
        <v>2.5000000000000001E-3</v>
      </c>
      <c r="L38" s="266">
        <v>30000</v>
      </c>
      <c r="M38" s="89"/>
    </row>
    <row r="39" spans="1:13" x14ac:dyDescent="0.25">
      <c r="A39" s="42"/>
      <c r="B39" s="106" t="s">
        <v>297</v>
      </c>
      <c r="C39" s="347"/>
      <c r="D39" s="350"/>
      <c r="E39" s="350"/>
      <c r="F39" s="379"/>
      <c r="G39" s="379"/>
      <c r="H39" s="123" t="s">
        <v>33</v>
      </c>
      <c r="I39" s="259">
        <v>25000000</v>
      </c>
      <c r="J39" s="13">
        <v>62500</v>
      </c>
      <c r="K39" s="5">
        <f t="shared" ref="K39:K40" si="7">J39/I39</f>
        <v>2.5000000000000001E-3</v>
      </c>
      <c r="L39" s="13">
        <v>62500</v>
      </c>
      <c r="M39" s="89"/>
    </row>
    <row r="40" spans="1:13" x14ac:dyDescent="0.25">
      <c r="A40" s="47"/>
      <c r="B40" s="270" t="s">
        <v>14</v>
      </c>
      <c r="C40" s="348"/>
      <c r="D40" s="351"/>
      <c r="E40" s="351"/>
      <c r="F40" s="380"/>
      <c r="G40" s="380"/>
      <c r="H40" s="137" t="s">
        <v>33</v>
      </c>
      <c r="I40" s="139">
        <f>I38+I39</f>
        <v>37000000</v>
      </c>
      <c r="J40" s="139">
        <f>J38+J39</f>
        <v>92500</v>
      </c>
      <c r="K40" s="6">
        <f t="shared" si="7"/>
        <v>2.5000000000000001E-3</v>
      </c>
      <c r="L40" s="139">
        <f>L38+L39</f>
        <v>92500</v>
      </c>
      <c r="M40" s="93"/>
    </row>
    <row r="41" spans="1:13" s="3" customFormat="1" ht="45" customHeight="1" x14ac:dyDescent="0.25">
      <c r="A41" s="42">
        <v>13</v>
      </c>
      <c r="B41" s="344" t="s">
        <v>302</v>
      </c>
      <c r="C41" s="346" t="s">
        <v>291</v>
      </c>
      <c r="D41" s="349"/>
      <c r="E41" s="349"/>
      <c r="F41" s="352" t="s">
        <v>303</v>
      </c>
      <c r="G41" s="352" t="s">
        <v>261</v>
      </c>
      <c r="H41" s="138"/>
      <c r="I41" s="44"/>
      <c r="J41" s="44"/>
      <c r="K41" s="45"/>
      <c r="L41" s="44"/>
      <c r="M41" s="89"/>
    </row>
    <row r="42" spans="1:13" x14ac:dyDescent="0.25">
      <c r="A42" s="42"/>
      <c r="B42" s="106" t="s">
        <v>12</v>
      </c>
      <c r="C42" s="347"/>
      <c r="D42" s="350"/>
      <c r="E42" s="350"/>
      <c r="F42" s="353"/>
      <c r="G42" s="353"/>
      <c r="H42" s="123" t="s">
        <v>33</v>
      </c>
      <c r="I42" s="345">
        <v>19240000</v>
      </c>
      <c r="J42" s="266">
        <v>48100</v>
      </c>
      <c r="K42" s="5">
        <f>J42/I42</f>
        <v>2.5000000000000001E-3</v>
      </c>
      <c r="L42" s="266">
        <v>48100</v>
      </c>
      <c r="M42" s="89"/>
    </row>
    <row r="43" spans="1:13" x14ac:dyDescent="0.25">
      <c r="A43" s="42"/>
      <c r="B43" s="106" t="s">
        <v>13</v>
      </c>
      <c r="C43" s="347"/>
      <c r="D43" s="350"/>
      <c r="E43" s="350"/>
      <c r="F43" s="353"/>
      <c r="G43" s="353"/>
      <c r="H43" s="123" t="s">
        <v>33</v>
      </c>
      <c r="I43" s="259">
        <v>48060000</v>
      </c>
      <c r="J43" s="13">
        <v>120150</v>
      </c>
      <c r="K43" s="5">
        <f t="shared" ref="K43:K44" si="8">J43/I43</f>
        <v>2.5000000000000001E-3</v>
      </c>
      <c r="L43" s="13">
        <v>120150</v>
      </c>
      <c r="M43" s="89"/>
    </row>
    <row r="44" spans="1:13" ht="15.75" thickBot="1" x14ac:dyDescent="0.3">
      <c r="A44" s="47"/>
      <c r="B44" s="270" t="s">
        <v>14</v>
      </c>
      <c r="C44" s="348"/>
      <c r="D44" s="351"/>
      <c r="E44" s="351"/>
      <c r="F44" s="354"/>
      <c r="G44" s="354"/>
      <c r="H44" s="137" t="s">
        <v>33</v>
      </c>
      <c r="I44" s="139">
        <f>I42+I43</f>
        <v>67300000</v>
      </c>
      <c r="J44" s="139">
        <f>J42+J43</f>
        <v>168250</v>
      </c>
      <c r="K44" s="6">
        <f t="shared" si="8"/>
        <v>2.5000000000000001E-3</v>
      </c>
      <c r="L44" s="139">
        <f>L42+L43</f>
        <v>168250</v>
      </c>
      <c r="M44" s="93"/>
    </row>
    <row r="45" spans="1:13" ht="15.75" thickBot="1" x14ac:dyDescent="0.3">
      <c r="A45" s="389" t="s">
        <v>257</v>
      </c>
      <c r="B45" s="390"/>
      <c r="C45" s="390"/>
      <c r="D45" s="390"/>
      <c r="E45" s="390"/>
      <c r="F45" s="390"/>
      <c r="G45" s="390"/>
      <c r="H45" s="390"/>
      <c r="I45" s="390"/>
      <c r="J45" s="390"/>
      <c r="K45" s="390"/>
      <c r="L45" s="390"/>
      <c r="M45" s="391"/>
    </row>
    <row r="46" spans="1:13" s="3" customFormat="1" ht="24" customHeight="1" x14ac:dyDescent="0.25">
      <c r="A46" s="275">
        <v>1</v>
      </c>
      <c r="B46" s="276" t="s">
        <v>262</v>
      </c>
      <c r="C46" s="392" t="s">
        <v>144</v>
      </c>
      <c r="D46" s="394"/>
      <c r="E46" s="394"/>
      <c r="F46" s="396" t="s">
        <v>255</v>
      </c>
      <c r="G46" s="399" t="s">
        <v>263</v>
      </c>
      <c r="H46" s="277"/>
      <c r="I46" s="278"/>
      <c r="J46" s="278"/>
      <c r="K46" s="279"/>
      <c r="L46" s="278"/>
      <c r="M46" s="280"/>
    </row>
    <row r="47" spans="1:13" x14ac:dyDescent="0.25">
      <c r="A47" s="42"/>
      <c r="B47" s="273" t="s">
        <v>12</v>
      </c>
      <c r="C47" s="347"/>
      <c r="D47" s="350"/>
      <c r="E47" s="350"/>
      <c r="F47" s="397"/>
      <c r="G47" s="400"/>
      <c r="H47" s="123" t="s">
        <v>33</v>
      </c>
      <c r="I47" s="256">
        <v>1150000</v>
      </c>
      <c r="J47" s="266">
        <v>0</v>
      </c>
      <c r="K47" s="5">
        <f>J47/I47</f>
        <v>0</v>
      </c>
      <c r="L47" s="13">
        <v>0</v>
      </c>
      <c r="M47" s="89"/>
    </row>
    <row r="48" spans="1:13" x14ac:dyDescent="0.25">
      <c r="A48" s="42"/>
      <c r="B48" s="273" t="s">
        <v>13</v>
      </c>
      <c r="C48" s="347"/>
      <c r="D48" s="350"/>
      <c r="E48" s="350"/>
      <c r="F48" s="397"/>
      <c r="G48" s="400"/>
      <c r="H48" s="123" t="s">
        <v>33</v>
      </c>
      <c r="I48" s="256">
        <v>1150000</v>
      </c>
      <c r="J48" s="13">
        <v>0</v>
      </c>
      <c r="K48" s="5">
        <f t="shared" ref="K48:K49" si="9">J48/I48</f>
        <v>0</v>
      </c>
      <c r="L48" s="13">
        <v>0</v>
      </c>
      <c r="M48" s="89"/>
    </row>
    <row r="49" spans="1:13" ht="15.75" thickBot="1" x14ac:dyDescent="0.3">
      <c r="A49" s="41"/>
      <c r="B49" s="281" t="s">
        <v>95</v>
      </c>
      <c r="C49" s="393"/>
      <c r="D49" s="395"/>
      <c r="E49" s="395"/>
      <c r="F49" s="398"/>
      <c r="G49" s="401"/>
      <c r="H49" s="282" t="s">
        <v>33</v>
      </c>
      <c r="I49" s="140">
        <f>I47+I48</f>
        <v>2300000</v>
      </c>
      <c r="J49" s="140">
        <f>J47+J48</f>
        <v>0</v>
      </c>
      <c r="K49" s="283">
        <f t="shared" si="9"/>
        <v>0</v>
      </c>
      <c r="L49" s="140">
        <f>L47+L48</f>
        <v>0</v>
      </c>
      <c r="M49" s="97"/>
    </row>
    <row r="50" spans="1:13" x14ac:dyDescent="0.25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</row>
    <row r="51" spans="1:13" x14ac:dyDescent="0.25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</row>
    <row r="52" spans="1:13" x14ac:dyDescent="0.25">
      <c r="A52" s="143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</row>
    <row r="53" spans="1:13" x14ac:dyDescent="0.25">
      <c r="A53" s="143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</row>
    <row r="54" spans="1:13" x14ac:dyDescent="0.25">
      <c r="A54" s="143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</row>
    <row r="55" spans="1:13" x14ac:dyDescent="0.25">
      <c r="A55" s="143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</row>
    <row r="56" spans="1:13" x14ac:dyDescent="0.25">
      <c r="A56" s="143"/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</row>
    <row r="57" spans="1:13" x14ac:dyDescent="0.25">
      <c r="A57" s="143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</row>
    <row r="58" spans="1:13" x14ac:dyDescent="0.25">
      <c r="A58" s="143"/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</row>
    <row r="59" spans="1:13" x14ac:dyDescent="0.25">
      <c r="A59" s="143"/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</row>
    <row r="60" spans="1:13" x14ac:dyDescent="0.25">
      <c r="A60" s="143"/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</row>
  </sheetData>
  <mergeCells count="60">
    <mergeCell ref="C37:C40"/>
    <mergeCell ref="D37:D40"/>
    <mergeCell ref="E37:E40"/>
    <mergeCell ref="F37:F40"/>
    <mergeCell ref="G37:G40"/>
    <mergeCell ref="C46:C49"/>
    <mergeCell ref="D46:D49"/>
    <mergeCell ref="E46:E49"/>
    <mergeCell ref="F46:F49"/>
    <mergeCell ref="G46:G49"/>
    <mergeCell ref="A45:M45"/>
    <mergeCell ref="C24:C27"/>
    <mergeCell ref="D24:D27"/>
    <mergeCell ref="E24:E27"/>
    <mergeCell ref="F24:F27"/>
    <mergeCell ref="G24:G27"/>
    <mergeCell ref="C28:C31"/>
    <mergeCell ref="D28:D31"/>
    <mergeCell ref="E28:E31"/>
    <mergeCell ref="F28:F31"/>
    <mergeCell ref="G28:G31"/>
    <mergeCell ref="C32:C35"/>
    <mergeCell ref="D32:D35"/>
    <mergeCell ref="E32:E35"/>
    <mergeCell ref="F32:F35"/>
    <mergeCell ref="G32:G35"/>
    <mergeCell ref="C16:C19"/>
    <mergeCell ref="D16:D19"/>
    <mergeCell ref="E16:E19"/>
    <mergeCell ref="F16:F19"/>
    <mergeCell ref="G16:G19"/>
    <mergeCell ref="C20:C23"/>
    <mergeCell ref="D20:D23"/>
    <mergeCell ref="E20:E23"/>
    <mergeCell ref="F20:F23"/>
    <mergeCell ref="G20:G23"/>
    <mergeCell ref="C11:C14"/>
    <mergeCell ref="D11:D14"/>
    <mergeCell ref="E11:E14"/>
    <mergeCell ref="F11:F14"/>
    <mergeCell ref="G11:G14"/>
    <mergeCell ref="A4:M4"/>
    <mergeCell ref="C7:C10"/>
    <mergeCell ref="D7:D10"/>
    <mergeCell ref="E7:E10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  <mergeCell ref="C41:C44"/>
    <mergeCell ref="D41:D44"/>
    <mergeCell ref="E41:E44"/>
    <mergeCell ref="F41:F44"/>
    <mergeCell ref="G41:G4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workbookViewId="0">
      <pane ySplit="3" topLeftCell="A4" activePane="bottomLeft" state="frozen"/>
      <selection pane="bottomLeft" activeCell="J3" sqref="J3:K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55" t="s">
        <v>218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7"/>
    </row>
    <row r="2" spans="1:14" ht="15.75" customHeight="1" thickBot="1" x14ac:dyDescent="0.25">
      <c r="A2" s="358" t="s">
        <v>11</v>
      </c>
      <c r="B2" s="360" t="s">
        <v>0</v>
      </c>
      <c r="C2" s="231"/>
      <c r="D2" s="362" t="s">
        <v>1</v>
      </c>
      <c r="E2" s="363"/>
      <c r="F2" s="363"/>
      <c r="G2" s="364"/>
      <c r="H2" s="360" t="s">
        <v>2</v>
      </c>
      <c r="I2" s="362" t="s">
        <v>3</v>
      </c>
      <c r="J2" s="363"/>
      <c r="K2" s="364"/>
      <c r="L2" s="365" t="s">
        <v>275</v>
      </c>
      <c r="M2" s="367" t="s">
        <v>10</v>
      </c>
    </row>
    <row r="3" spans="1:14" ht="45" customHeight="1" thickBot="1" x14ac:dyDescent="0.25">
      <c r="A3" s="359"/>
      <c r="B3" s="361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61"/>
      <c r="I3" s="243" t="s">
        <v>8</v>
      </c>
      <c r="J3" s="105" t="s">
        <v>300</v>
      </c>
      <c r="K3" s="343" t="s">
        <v>301</v>
      </c>
      <c r="L3" s="366"/>
      <c r="M3" s="368"/>
    </row>
    <row r="4" spans="1:14" x14ac:dyDescent="0.2">
      <c r="A4" s="402" t="s">
        <v>42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4"/>
    </row>
    <row r="5" spans="1:14" ht="75" customHeight="1" x14ac:dyDescent="0.2">
      <c r="A5" s="148">
        <v>1</v>
      </c>
      <c r="B5" s="227" t="s">
        <v>36</v>
      </c>
      <c r="C5" s="153" t="s">
        <v>142</v>
      </c>
      <c r="D5" s="225" t="s">
        <v>170</v>
      </c>
      <c r="E5" s="152" t="s">
        <v>171</v>
      </c>
      <c r="F5" s="131" t="s">
        <v>43</v>
      </c>
      <c r="G5" s="257" t="s">
        <v>44</v>
      </c>
      <c r="H5" s="150" t="s">
        <v>33</v>
      </c>
      <c r="I5" s="149">
        <v>15000000</v>
      </c>
      <c r="J5" s="226">
        <v>0</v>
      </c>
      <c r="K5" s="65">
        <f t="shared" ref="K5:K13" si="0">J5/I5</f>
        <v>0</v>
      </c>
      <c r="L5" s="66">
        <v>0</v>
      </c>
      <c r="M5" s="230" t="s">
        <v>202</v>
      </c>
    </row>
    <row r="6" spans="1:14" ht="45" customHeight="1" x14ac:dyDescent="0.2">
      <c r="A6" s="148">
        <v>2</v>
      </c>
      <c r="B6" s="149" t="s">
        <v>37</v>
      </c>
      <c r="C6" s="153" t="s">
        <v>143</v>
      </c>
      <c r="D6" s="228"/>
      <c r="E6" s="228"/>
      <c r="F6" s="131" t="s">
        <v>45</v>
      </c>
      <c r="G6" s="236" t="s">
        <v>243</v>
      </c>
      <c r="H6" s="150" t="s">
        <v>33</v>
      </c>
      <c r="I6" s="149">
        <v>100000000</v>
      </c>
      <c r="J6" s="64">
        <v>93050000</v>
      </c>
      <c r="K6" s="65">
        <f t="shared" si="0"/>
        <v>0.93049999999999999</v>
      </c>
      <c r="L6" s="66">
        <v>30950000</v>
      </c>
      <c r="M6" s="151"/>
    </row>
    <row r="7" spans="1:14" ht="45" customHeight="1" x14ac:dyDescent="0.2">
      <c r="A7" s="148">
        <v>3</v>
      </c>
      <c r="B7" s="149" t="s">
        <v>38</v>
      </c>
      <c r="C7" s="153" t="s">
        <v>184</v>
      </c>
      <c r="D7" s="225" t="s">
        <v>172</v>
      </c>
      <c r="E7" s="153" t="s">
        <v>173</v>
      </c>
      <c r="F7" s="131" t="s">
        <v>46</v>
      </c>
      <c r="G7" s="236" t="s">
        <v>235</v>
      </c>
      <c r="H7" s="150" t="s">
        <v>33</v>
      </c>
      <c r="I7" s="149">
        <v>15000000</v>
      </c>
      <c r="J7" s="64">
        <v>8000000</v>
      </c>
      <c r="K7" s="65">
        <f t="shared" si="0"/>
        <v>0.53333333333333333</v>
      </c>
      <c r="L7" s="66">
        <v>0</v>
      </c>
      <c r="M7" s="230" t="s">
        <v>203</v>
      </c>
    </row>
    <row r="8" spans="1:14" ht="15" customHeight="1" x14ac:dyDescent="0.2">
      <c r="A8" s="148">
        <v>4</v>
      </c>
      <c r="B8" s="227" t="s">
        <v>39</v>
      </c>
      <c r="C8" s="153" t="s">
        <v>143</v>
      </c>
      <c r="D8" s="152">
        <v>43216</v>
      </c>
      <c r="E8" s="153" t="s">
        <v>149</v>
      </c>
      <c r="F8" s="131" t="s">
        <v>47</v>
      </c>
      <c r="G8" s="236" t="s">
        <v>48</v>
      </c>
      <c r="H8" s="150" t="s">
        <v>33</v>
      </c>
      <c r="I8" s="149">
        <v>100000000</v>
      </c>
      <c r="J8" s="64">
        <v>0</v>
      </c>
      <c r="K8" s="65">
        <f t="shared" si="0"/>
        <v>0</v>
      </c>
      <c r="L8" s="66">
        <v>0</v>
      </c>
      <c r="M8" s="151"/>
    </row>
    <row r="9" spans="1:14" ht="15" customHeight="1" x14ac:dyDescent="0.2">
      <c r="A9" s="148">
        <v>5</v>
      </c>
      <c r="B9" s="149" t="s">
        <v>40</v>
      </c>
      <c r="C9" s="153" t="s">
        <v>143</v>
      </c>
      <c r="D9" s="153"/>
      <c r="E9" s="153"/>
      <c r="F9" s="131" t="s">
        <v>47</v>
      </c>
      <c r="G9" s="236" t="s">
        <v>48</v>
      </c>
      <c r="H9" s="150" t="s">
        <v>33</v>
      </c>
      <c r="I9" s="149">
        <v>50000000</v>
      </c>
      <c r="J9" s="64">
        <v>32000000</v>
      </c>
      <c r="K9" s="65">
        <f t="shared" si="0"/>
        <v>0.64</v>
      </c>
      <c r="L9" s="66">
        <v>0</v>
      </c>
      <c r="M9" s="151"/>
    </row>
    <row r="10" spans="1:14" ht="30" customHeight="1" x14ac:dyDescent="0.2">
      <c r="A10" s="148">
        <v>6</v>
      </c>
      <c r="B10" s="149" t="s">
        <v>160</v>
      </c>
      <c r="C10" s="153" t="s">
        <v>144</v>
      </c>
      <c r="D10" s="225" t="s">
        <v>174</v>
      </c>
      <c r="E10" s="153" t="s">
        <v>135</v>
      </c>
      <c r="F10" s="131" t="s">
        <v>49</v>
      </c>
      <c r="G10" s="236" t="s">
        <v>50</v>
      </c>
      <c r="H10" s="150" t="s">
        <v>33</v>
      </c>
      <c r="I10" s="149">
        <v>30000000</v>
      </c>
      <c r="J10" s="64">
        <v>12400000</v>
      </c>
      <c r="K10" s="65">
        <f t="shared" si="0"/>
        <v>0.41333333333333333</v>
      </c>
      <c r="L10" s="64">
        <v>12400000</v>
      </c>
      <c r="M10" s="151"/>
    </row>
    <row r="11" spans="1:14" ht="30" customHeight="1" x14ac:dyDescent="0.2">
      <c r="A11" s="148">
        <v>7</v>
      </c>
      <c r="B11" s="149" t="s">
        <v>41</v>
      </c>
      <c r="C11" s="153" t="s">
        <v>144</v>
      </c>
      <c r="D11" s="225" t="s">
        <v>174</v>
      </c>
      <c r="E11" s="153" t="s">
        <v>135</v>
      </c>
      <c r="F11" s="131" t="s">
        <v>51</v>
      </c>
      <c r="G11" s="236" t="s">
        <v>50</v>
      </c>
      <c r="H11" s="150" t="s">
        <v>33</v>
      </c>
      <c r="I11" s="149">
        <v>19000000</v>
      </c>
      <c r="J11" s="64">
        <v>15000000</v>
      </c>
      <c r="K11" s="65">
        <f t="shared" si="0"/>
        <v>0.78947368421052633</v>
      </c>
      <c r="L11" s="66">
        <v>3000000</v>
      </c>
      <c r="M11" s="151"/>
    </row>
    <row r="12" spans="1:14" s="81" customFormat="1" ht="30" customHeight="1" x14ac:dyDescent="0.2">
      <c r="A12" s="148">
        <v>8</v>
      </c>
      <c r="B12" s="149" t="s">
        <v>165</v>
      </c>
      <c r="C12" s="153" t="s">
        <v>143</v>
      </c>
      <c r="D12" s="229" t="s">
        <v>166</v>
      </c>
      <c r="E12" s="154" t="s">
        <v>167</v>
      </c>
      <c r="F12" s="131" t="s">
        <v>168</v>
      </c>
      <c r="G12" s="236" t="s">
        <v>169</v>
      </c>
      <c r="H12" s="150" t="s">
        <v>33</v>
      </c>
      <c r="I12" s="149">
        <v>40000000</v>
      </c>
      <c r="J12" s="77">
        <v>40000000</v>
      </c>
      <c r="K12" s="78">
        <f>J12/I12</f>
        <v>1</v>
      </c>
      <c r="L12" s="79">
        <v>25000000</v>
      </c>
      <c r="M12" s="155"/>
      <c r="N12" s="80"/>
    </row>
    <row r="13" spans="1:14" s="88" customFormat="1" ht="30" customHeight="1" thickBot="1" x14ac:dyDescent="0.25">
      <c r="A13" s="141">
        <v>9</v>
      </c>
      <c r="B13" s="156" t="s">
        <v>161</v>
      </c>
      <c r="C13" s="222" t="s">
        <v>143</v>
      </c>
      <c r="D13" s="159" t="s">
        <v>162</v>
      </c>
      <c r="E13" s="157" t="s">
        <v>138</v>
      </c>
      <c r="F13" s="158" t="s">
        <v>163</v>
      </c>
      <c r="G13" s="240" t="s">
        <v>164</v>
      </c>
      <c r="H13" s="159" t="s">
        <v>33</v>
      </c>
      <c r="I13" s="156">
        <v>340000000</v>
      </c>
      <c r="J13" s="82">
        <v>138940000</v>
      </c>
      <c r="K13" s="83">
        <f t="shared" si="0"/>
        <v>0.40864705882352942</v>
      </c>
      <c r="L13" s="84">
        <v>70200000</v>
      </c>
      <c r="M13" s="160"/>
      <c r="N13" s="223"/>
    </row>
    <row r="14" spans="1:14" x14ac:dyDescent="0.2">
      <c r="A14" s="405" t="s">
        <v>52</v>
      </c>
      <c r="B14" s="406"/>
      <c r="C14" s="406"/>
      <c r="D14" s="406"/>
      <c r="E14" s="406"/>
      <c r="F14" s="406"/>
      <c r="G14" s="406"/>
      <c r="H14" s="406"/>
      <c r="I14" s="406"/>
      <c r="J14" s="406"/>
      <c r="K14" s="406"/>
      <c r="L14" s="406"/>
      <c r="M14" s="407"/>
    </row>
    <row r="15" spans="1:14" s="81" customFormat="1" ht="45" customHeight="1" x14ac:dyDescent="0.2">
      <c r="A15" s="148">
        <v>1</v>
      </c>
      <c r="B15" s="149" t="s">
        <v>53</v>
      </c>
      <c r="C15" s="153" t="s">
        <v>143</v>
      </c>
      <c r="D15" s="153" t="s">
        <v>56</v>
      </c>
      <c r="E15" s="153" t="s">
        <v>149</v>
      </c>
      <c r="F15" s="213" t="s">
        <v>28</v>
      </c>
      <c r="G15" s="265" t="s">
        <v>57</v>
      </c>
      <c r="H15" s="213" t="s">
        <v>60</v>
      </c>
      <c r="I15" s="183">
        <v>6800000</v>
      </c>
      <c r="J15" s="66">
        <v>3115409.67</v>
      </c>
      <c r="K15" s="65">
        <f t="shared" ref="K15:K20" si="1">J15/I15</f>
        <v>0.45814848088235294</v>
      </c>
      <c r="L15" s="233">
        <v>0</v>
      </c>
      <c r="M15" s="155"/>
    </row>
    <row r="16" spans="1:14" s="81" customFormat="1" ht="45" customHeight="1" x14ac:dyDescent="0.2">
      <c r="A16" s="148">
        <v>2</v>
      </c>
      <c r="B16" s="149" t="s">
        <v>54</v>
      </c>
      <c r="C16" s="153" t="s">
        <v>143</v>
      </c>
      <c r="D16" s="153" t="s">
        <v>136</v>
      </c>
      <c r="E16" s="153" t="s">
        <v>135</v>
      </c>
      <c r="F16" s="213" t="s">
        <v>58</v>
      </c>
      <c r="G16" s="265" t="s">
        <v>26</v>
      </c>
      <c r="H16" s="213" t="s">
        <v>60</v>
      </c>
      <c r="I16" s="183">
        <v>19422000</v>
      </c>
      <c r="J16" s="66">
        <v>16167647.890000001</v>
      </c>
      <c r="K16" s="65">
        <f t="shared" si="1"/>
        <v>0.83243990783647415</v>
      </c>
      <c r="L16" s="233">
        <v>0</v>
      </c>
      <c r="M16" s="155"/>
    </row>
    <row r="17" spans="1:63" s="81" customFormat="1" ht="60" customHeight="1" x14ac:dyDescent="0.2">
      <c r="A17" s="148">
        <v>3</v>
      </c>
      <c r="B17" s="149" t="s">
        <v>55</v>
      </c>
      <c r="C17" s="153" t="s">
        <v>143</v>
      </c>
      <c r="D17" s="153" t="s">
        <v>137</v>
      </c>
      <c r="E17" s="153" t="s">
        <v>150</v>
      </c>
      <c r="F17" s="213" t="s">
        <v>59</v>
      </c>
      <c r="G17" s="265" t="s">
        <v>26</v>
      </c>
      <c r="H17" s="213" t="s">
        <v>60</v>
      </c>
      <c r="I17" s="183">
        <v>11780000</v>
      </c>
      <c r="J17" s="66">
        <v>10602000</v>
      </c>
      <c r="K17" s="65">
        <f t="shared" si="1"/>
        <v>0.9</v>
      </c>
      <c r="L17" s="66">
        <v>0</v>
      </c>
      <c r="M17" s="155"/>
    </row>
    <row r="18" spans="1:63" ht="30" customHeight="1" x14ac:dyDescent="0.2">
      <c r="A18" s="245">
        <v>4</v>
      </c>
      <c r="B18" s="234" t="s">
        <v>225</v>
      </c>
      <c r="C18" s="153" t="s">
        <v>143</v>
      </c>
      <c r="D18" s="250" t="s">
        <v>228</v>
      </c>
      <c r="E18" s="153" t="s">
        <v>99</v>
      </c>
      <c r="F18" s="153" t="s">
        <v>99</v>
      </c>
      <c r="G18" s="241" t="s">
        <v>214</v>
      </c>
      <c r="H18" s="213" t="s">
        <v>60</v>
      </c>
      <c r="I18" s="244">
        <v>5000000</v>
      </c>
      <c r="J18" s="66">
        <v>3500000</v>
      </c>
      <c r="K18" s="65">
        <f t="shared" si="1"/>
        <v>0.7</v>
      </c>
      <c r="L18" s="233">
        <v>0</v>
      </c>
      <c r="M18" s="151"/>
    </row>
    <row r="19" spans="1:63" ht="60" customHeight="1" x14ac:dyDescent="0.2">
      <c r="A19" s="246">
        <v>5</v>
      </c>
      <c r="B19" s="249" t="s">
        <v>226</v>
      </c>
      <c r="C19" s="153" t="s">
        <v>144</v>
      </c>
      <c r="D19" s="250" t="s">
        <v>229</v>
      </c>
      <c r="E19" s="250" t="s">
        <v>230</v>
      </c>
      <c r="F19" s="250" t="s">
        <v>230</v>
      </c>
      <c r="G19" s="267" t="s">
        <v>244</v>
      </c>
      <c r="H19" s="213" t="s">
        <v>60</v>
      </c>
      <c r="I19" s="244">
        <v>595000</v>
      </c>
      <c r="J19" s="66">
        <v>0</v>
      </c>
      <c r="K19" s="65">
        <f t="shared" si="1"/>
        <v>0</v>
      </c>
      <c r="L19" s="233">
        <v>0</v>
      </c>
      <c r="M19" s="151"/>
    </row>
    <row r="20" spans="1:63" ht="45" customHeight="1" thickBot="1" x14ac:dyDescent="0.25">
      <c r="A20" s="247">
        <v>6</v>
      </c>
      <c r="B20" s="238" t="s">
        <v>227</v>
      </c>
      <c r="C20" s="222" t="s">
        <v>144</v>
      </c>
      <c r="D20" s="251" t="s">
        <v>229</v>
      </c>
      <c r="E20" s="251" t="s">
        <v>230</v>
      </c>
      <c r="F20" s="251" t="s">
        <v>230</v>
      </c>
      <c r="G20" s="274" t="s">
        <v>244</v>
      </c>
      <c r="H20" s="217" t="s">
        <v>60</v>
      </c>
      <c r="I20" s="252">
        <v>1500000</v>
      </c>
      <c r="J20" s="218">
        <v>642857</v>
      </c>
      <c r="K20" s="219">
        <f t="shared" si="1"/>
        <v>0.42857133333333336</v>
      </c>
      <c r="L20" s="220">
        <v>642857</v>
      </c>
      <c r="M20" s="221"/>
    </row>
    <row r="22" spans="1:63" s="34" customFormat="1" x14ac:dyDescent="0.2">
      <c r="A22" s="32"/>
      <c r="B22" s="67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3"/>
      <c r="W22" s="69"/>
      <c r="X22" s="70"/>
      <c r="Y22" s="71"/>
      <c r="Z22" s="72"/>
      <c r="AA22" s="73"/>
      <c r="AB22" s="7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</row>
    <row r="23" spans="1:63" x14ac:dyDescent="0.2">
      <c r="A23" s="143"/>
      <c r="B23" s="143"/>
      <c r="C23" s="143"/>
      <c r="D23" s="143"/>
      <c r="E23" s="143"/>
      <c r="F23" s="143"/>
      <c r="G23" s="143"/>
    </row>
  </sheetData>
  <mergeCells count="10">
    <mergeCell ref="A4:M4"/>
    <mergeCell ref="A14:M14"/>
    <mergeCell ref="A1:M1"/>
    <mergeCell ref="B2:B3"/>
    <mergeCell ref="D2:G2"/>
    <mergeCell ref="H2:H3"/>
    <mergeCell ref="I2:K2"/>
    <mergeCell ref="L2:L3"/>
    <mergeCell ref="M2:M3"/>
    <mergeCell ref="A2:A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pane ySplit="3" topLeftCell="A22" activePane="bottomLeft" state="frozen"/>
      <selection pane="bottomLeft" activeCell="L27" sqref="L27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55" t="s">
        <v>219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7"/>
      <c r="N1" s="143"/>
    </row>
    <row r="2" spans="1:14" ht="15.75" customHeight="1" thickBot="1" x14ac:dyDescent="0.25">
      <c r="A2" s="358" t="s">
        <v>11</v>
      </c>
      <c r="B2" s="360" t="s">
        <v>0</v>
      </c>
      <c r="C2" s="231"/>
      <c r="D2" s="362" t="s">
        <v>1</v>
      </c>
      <c r="E2" s="363"/>
      <c r="F2" s="363"/>
      <c r="G2" s="364"/>
      <c r="H2" s="360" t="s">
        <v>2</v>
      </c>
      <c r="I2" s="362" t="s">
        <v>3</v>
      </c>
      <c r="J2" s="363"/>
      <c r="K2" s="364"/>
      <c r="L2" s="365" t="s">
        <v>275</v>
      </c>
      <c r="M2" s="367" t="s">
        <v>10</v>
      </c>
      <c r="N2" s="143"/>
    </row>
    <row r="3" spans="1:14" ht="45" customHeight="1" thickBot="1" x14ac:dyDescent="0.25">
      <c r="A3" s="359"/>
      <c r="B3" s="361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61"/>
      <c r="I3" s="243" t="s">
        <v>8</v>
      </c>
      <c r="J3" s="105" t="s">
        <v>300</v>
      </c>
      <c r="K3" s="343" t="s">
        <v>301</v>
      </c>
      <c r="L3" s="366"/>
      <c r="M3" s="368"/>
      <c r="N3" s="143"/>
    </row>
    <row r="4" spans="1:14" ht="12.75" thickBot="1" x14ac:dyDescent="0.25">
      <c r="A4" s="408" t="s">
        <v>62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10"/>
      <c r="N4" s="143"/>
    </row>
    <row r="5" spans="1:14" s="2" customFormat="1" ht="75" customHeight="1" x14ac:dyDescent="0.2">
      <c r="A5" s="101">
        <v>1</v>
      </c>
      <c r="B5" s="293" t="s">
        <v>64</v>
      </c>
      <c r="C5" s="294" t="s">
        <v>144</v>
      </c>
      <c r="D5" s="294" t="s">
        <v>175</v>
      </c>
      <c r="E5" s="295" t="s">
        <v>176</v>
      </c>
      <c r="F5" s="296" t="s">
        <v>76</v>
      </c>
      <c r="G5" s="297" t="s">
        <v>245</v>
      </c>
      <c r="H5" s="302" t="s">
        <v>33</v>
      </c>
      <c r="I5" s="293">
        <v>6000000</v>
      </c>
      <c r="J5" s="298">
        <v>5960647.3600000003</v>
      </c>
      <c r="K5" s="215">
        <f t="shared" ref="K5:K25" si="0">J5/I5</f>
        <v>0.99344122666666668</v>
      </c>
      <c r="L5" s="214">
        <v>33677.15</v>
      </c>
      <c r="M5" s="216"/>
      <c r="N5" s="163"/>
    </row>
    <row r="6" spans="1:14" ht="30" customHeight="1" x14ac:dyDescent="0.2">
      <c r="A6" s="148">
        <v>2</v>
      </c>
      <c r="B6" s="149" t="s">
        <v>65</v>
      </c>
      <c r="C6" s="305" t="s">
        <v>144</v>
      </c>
      <c r="D6" s="285" t="s">
        <v>34</v>
      </c>
      <c r="E6" s="286" t="s">
        <v>145</v>
      </c>
      <c r="F6" s="304">
        <v>43490</v>
      </c>
      <c r="G6" s="306" t="s">
        <v>246</v>
      </c>
      <c r="H6" s="303" t="s">
        <v>33</v>
      </c>
      <c r="I6" s="149">
        <v>25000000</v>
      </c>
      <c r="J6" s="226">
        <v>16725205.210000003</v>
      </c>
      <c r="K6" s="65">
        <f t="shared" si="0"/>
        <v>0.66900820840000008</v>
      </c>
      <c r="L6" s="66">
        <v>3305912.6300000004</v>
      </c>
      <c r="M6" s="151"/>
      <c r="N6" s="143"/>
    </row>
    <row r="7" spans="1:14" ht="30" customHeight="1" x14ac:dyDescent="0.2">
      <c r="A7" s="148">
        <v>3</v>
      </c>
      <c r="B7" s="149" t="s">
        <v>66</v>
      </c>
      <c r="C7" s="305" t="s">
        <v>143</v>
      </c>
      <c r="D7" s="305" t="s">
        <v>45</v>
      </c>
      <c r="E7" s="305" t="s">
        <v>158</v>
      </c>
      <c r="F7" s="304" t="s">
        <v>77</v>
      </c>
      <c r="G7" s="304" t="s">
        <v>78</v>
      </c>
      <c r="H7" s="303" t="s">
        <v>33</v>
      </c>
      <c r="I7" s="149">
        <v>65000000</v>
      </c>
      <c r="J7" s="64">
        <v>46560260.319999993</v>
      </c>
      <c r="K7" s="65">
        <f t="shared" si="0"/>
        <v>0.71631169723076915</v>
      </c>
      <c r="L7" s="66">
        <v>5276275.84</v>
      </c>
      <c r="M7" s="151"/>
      <c r="N7" s="143"/>
    </row>
    <row r="8" spans="1:14" ht="75" customHeight="1" x14ac:dyDescent="0.2">
      <c r="A8" s="148">
        <v>4</v>
      </c>
      <c r="B8" s="149" t="s">
        <v>67</v>
      </c>
      <c r="C8" s="305" t="s">
        <v>144</v>
      </c>
      <c r="D8" s="305" t="s">
        <v>177</v>
      </c>
      <c r="E8" s="305" t="s">
        <v>140</v>
      </c>
      <c r="F8" s="304" t="s">
        <v>79</v>
      </c>
      <c r="G8" s="306" t="s">
        <v>247</v>
      </c>
      <c r="H8" s="303" t="s">
        <v>33</v>
      </c>
      <c r="I8" s="149">
        <v>11000000</v>
      </c>
      <c r="J8" s="64">
        <v>199648.89</v>
      </c>
      <c r="K8" s="65">
        <f t="shared" si="0"/>
        <v>1.8149899090909093E-2</v>
      </c>
      <c r="L8" s="66">
        <v>0</v>
      </c>
      <c r="M8" s="151"/>
      <c r="N8" s="143"/>
    </row>
    <row r="9" spans="1:14" ht="45" customHeight="1" x14ac:dyDescent="0.2">
      <c r="A9" s="148">
        <v>5</v>
      </c>
      <c r="B9" s="149" t="s">
        <v>68</v>
      </c>
      <c r="C9" s="305" t="s">
        <v>143</v>
      </c>
      <c r="D9" s="305" t="s">
        <v>178</v>
      </c>
      <c r="E9" s="305" t="s">
        <v>179</v>
      </c>
      <c r="F9" s="304" t="s">
        <v>80</v>
      </c>
      <c r="G9" s="306" t="s">
        <v>248</v>
      </c>
      <c r="H9" s="303" t="s">
        <v>33</v>
      </c>
      <c r="I9" s="149">
        <v>10000000</v>
      </c>
      <c r="J9" s="64">
        <v>7479518.7599999998</v>
      </c>
      <c r="K9" s="65">
        <f t="shared" si="0"/>
        <v>0.74795187600000002</v>
      </c>
      <c r="L9" s="66">
        <v>1631013.06</v>
      </c>
      <c r="M9" s="151"/>
      <c r="N9" s="143"/>
    </row>
    <row r="10" spans="1:14" ht="30" customHeight="1" x14ac:dyDescent="0.2">
      <c r="A10" s="148">
        <v>6</v>
      </c>
      <c r="B10" s="149" t="s">
        <v>69</v>
      </c>
      <c r="C10" s="305" t="s">
        <v>199</v>
      </c>
      <c r="D10" s="305" t="s">
        <v>195</v>
      </c>
      <c r="E10" s="305" t="s">
        <v>135</v>
      </c>
      <c r="F10" s="304" t="s">
        <v>81</v>
      </c>
      <c r="G10" s="304" t="s">
        <v>82</v>
      </c>
      <c r="H10" s="303" t="s">
        <v>33</v>
      </c>
      <c r="I10" s="149">
        <v>5000000</v>
      </c>
      <c r="J10" s="64">
        <v>5000000</v>
      </c>
      <c r="K10" s="65">
        <f t="shared" si="0"/>
        <v>1</v>
      </c>
      <c r="L10" s="66">
        <v>0</v>
      </c>
      <c r="M10" s="151"/>
      <c r="N10" s="143"/>
    </row>
    <row r="11" spans="1:14" ht="30" customHeight="1" x14ac:dyDescent="0.2">
      <c r="A11" s="148">
        <v>7</v>
      </c>
      <c r="B11" s="149" t="s">
        <v>70</v>
      </c>
      <c r="C11" s="305" t="s">
        <v>143</v>
      </c>
      <c r="D11" s="305" t="s">
        <v>196</v>
      </c>
      <c r="E11" s="305" t="s">
        <v>135</v>
      </c>
      <c r="F11" s="304" t="s">
        <v>81</v>
      </c>
      <c r="G11" s="304" t="s">
        <v>83</v>
      </c>
      <c r="H11" s="303" t="s">
        <v>33</v>
      </c>
      <c r="I11" s="149">
        <v>15000000</v>
      </c>
      <c r="J11" s="64">
        <v>12763422.6</v>
      </c>
      <c r="K11" s="65">
        <f t="shared" si="0"/>
        <v>0.85089483999999993</v>
      </c>
      <c r="L11" s="64">
        <v>501291</v>
      </c>
      <c r="M11" s="151"/>
      <c r="N11" s="143"/>
    </row>
    <row r="12" spans="1:14" ht="30" customHeight="1" x14ac:dyDescent="0.2">
      <c r="A12" s="148">
        <v>8</v>
      </c>
      <c r="B12" s="149" t="s">
        <v>71</v>
      </c>
      <c r="C12" s="305" t="s">
        <v>143</v>
      </c>
      <c r="D12" s="305" t="s">
        <v>180</v>
      </c>
      <c r="E12" s="305" t="s">
        <v>151</v>
      </c>
      <c r="F12" s="304" t="s">
        <v>58</v>
      </c>
      <c r="G12" s="306" t="s">
        <v>249</v>
      </c>
      <c r="H12" s="303" t="s">
        <v>33</v>
      </c>
      <c r="I12" s="149">
        <v>180000000</v>
      </c>
      <c r="J12" s="64">
        <v>120600000.00000001</v>
      </c>
      <c r="K12" s="65">
        <f t="shared" si="0"/>
        <v>0.67</v>
      </c>
      <c r="L12" s="66">
        <v>2700000</v>
      </c>
      <c r="M12" s="151"/>
      <c r="N12" s="143"/>
    </row>
    <row r="13" spans="1:14" ht="30" customHeight="1" x14ac:dyDescent="0.2">
      <c r="A13" s="148">
        <v>9</v>
      </c>
      <c r="B13" s="149" t="s">
        <v>72</v>
      </c>
      <c r="C13" s="305" t="s">
        <v>143</v>
      </c>
      <c r="D13" s="305" t="s">
        <v>196</v>
      </c>
      <c r="E13" s="305" t="s">
        <v>135</v>
      </c>
      <c r="F13" s="304" t="s">
        <v>84</v>
      </c>
      <c r="G13" s="304" t="s">
        <v>83</v>
      </c>
      <c r="H13" s="303" t="s">
        <v>33</v>
      </c>
      <c r="I13" s="149">
        <v>20000000</v>
      </c>
      <c r="J13" s="64">
        <v>19823817.329999998</v>
      </c>
      <c r="K13" s="65">
        <f t="shared" si="0"/>
        <v>0.99119086649999988</v>
      </c>
      <c r="L13" s="66">
        <v>31594.86</v>
      </c>
      <c r="M13" s="151"/>
      <c r="N13" s="143"/>
    </row>
    <row r="14" spans="1:14" ht="15" customHeight="1" x14ac:dyDescent="0.2">
      <c r="A14" s="148">
        <v>10</v>
      </c>
      <c r="B14" s="149" t="s">
        <v>73</v>
      </c>
      <c r="C14" s="305" t="s">
        <v>143</v>
      </c>
      <c r="D14" s="305" t="s">
        <v>197</v>
      </c>
      <c r="E14" s="305" t="s">
        <v>191</v>
      </c>
      <c r="F14" s="304" t="s">
        <v>85</v>
      </c>
      <c r="G14" s="304" t="s">
        <v>83</v>
      </c>
      <c r="H14" s="303" t="s">
        <v>33</v>
      </c>
      <c r="I14" s="149">
        <v>30000000</v>
      </c>
      <c r="J14" s="64">
        <v>15142642.970000003</v>
      </c>
      <c r="K14" s="65">
        <f t="shared" si="0"/>
        <v>0.50475476566666677</v>
      </c>
      <c r="L14" s="66">
        <v>4781215.55</v>
      </c>
      <c r="M14" s="151"/>
      <c r="N14" s="143"/>
    </row>
    <row r="15" spans="1:14" ht="15" customHeight="1" x14ac:dyDescent="0.2">
      <c r="A15" s="413">
        <v>11</v>
      </c>
      <c r="B15" s="149" t="s">
        <v>74</v>
      </c>
      <c r="C15" s="412" t="s">
        <v>143</v>
      </c>
      <c r="D15" s="412" t="s">
        <v>198</v>
      </c>
      <c r="E15" s="412" t="s">
        <v>151</v>
      </c>
      <c r="F15" s="411" t="s">
        <v>86</v>
      </c>
      <c r="G15" s="411" t="s">
        <v>83</v>
      </c>
      <c r="H15" s="287"/>
      <c r="I15" s="188"/>
      <c r="J15" s="64"/>
      <c r="K15" s="65"/>
      <c r="L15" s="288"/>
      <c r="M15" s="151"/>
      <c r="N15" s="143"/>
    </row>
    <row r="16" spans="1:14" ht="15" customHeight="1" x14ac:dyDescent="0.2">
      <c r="A16" s="413"/>
      <c r="B16" s="224" t="s">
        <v>12</v>
      </c>
      <c r="C16" s="412"/>
      <c r="D16" s="412"/>
      <c r="E16" s="412"/>
      <c r="F16" s="411"/>
      <c r="G16" s="411"/>
      <c r="H16" s="287" t="s">
        <v>33</v>
      </c>
      <c r="I16" s="149">
        <v>60000000</v>
      </c>
      <c r="J16" s="64">
        <v>57822720.019999996</v>
      </c>
      <c r="K16" s="65">
        <f>J16/I16</f>
        <v>0.96371200033333326</v>
      </c>
      <c r="L16" s="66">
        <v>18940301.09</v>
      </c>
      <c r="M16" s="151"/>
      <c r="N16" s="143"/>
    </row>
    <row r="17" spans="1:14" ht="15" customHeight="1" x14ac:dyDescent="0.2">
      <c r="A17" s="413"/>
      <c r="B17" s="224" t="s">
        <v>13</v>
      </c>
      <c r="C17" s="412"/>
      <c r="D17" s="412"/>
      <c r="E17" s="412"/>
      <c r="F17" s="411"/>
      <c r="G17" s="411"/>
      <c r="H17" s="287" t="s">
        <v>33</v>
      </c>
      <c r="I17" s="149">
        <v>150000000</v>
      </c>
      <c r="J17" s="64">
        <v>57887148.489999995</v>
      </c>
      <c r="K17" s="65">
        <f>J17/I17</f>
        <v>0.38591432326666664</v>
      </c>
      <c r="L17" s="234">
        <v>11878115.23</v>
      </c>
      <c r="M17" s="151"/>
      <c r="N17" s="143"/>
    </row>
    <row r="18" spans="1:14" ht="15" customHeight="1" x14ac:dyDescent="0.2">
      <c r="A18" s="413"/>
      <c r="B18" s="289" t="s">
        <v>14</v>
      </c>
      <c r="C18" s="412"/>
      <c r="D18" s="412"/>
      <c r="E18" s="412"/>
      <c r="F18" s="411"/>
      <c r="G18" s="411"/>
      <c r="H18" s="290" t="s">
        <v>33</v>
      </c>
      <c r="I18" s="291">
        <f>I16+I17</f>
        <v>210000000</v>
      </c>
      <c r="J18" s="291">
        <f t="shared" ref="J18" si="1">J16+J17</f>
        <v>115709868.50999999</v>
      </c>
      <c r="K18" s="292">
        <f t="shared" si="0"/>
        <v>0.55099937385714282</v>
      </c>
      <c r="L18" s="291">
        <v>18068668.050000001</v>
      </c>
      <c r="M18" s="151"/>
      <c r="N18" s="143"/>
    </row>
    <row r="19" spans="1:14" ht="30" customHeight="1" x14ac:dyDescent="0.2">
      <c r="A19" s="148">
        <v>12</v>
      </c>
      <c r="B19" s="149" t="s">
        <v>75</v>
      </c>
      <c r="C19" s="305" t="s">
        <v>142</v>
      </c>
      <c r="D19" s="305" t="s">
        <v>181</v>
      </c>
      <c r="E19" s="305" t="s">
        <v>151</v>
      </c>
      <c r="F19" s="304" t="s">
        <v>88</v>
      </c>
      <c r="G19" s="304" t="s">
        <v>89</v>
      </c>
      <c r="H19" s="303" t="s">
        <v>33</v>
      </c>
      <c r="I19" s="149">
        <v>10000000</v>
      </c>
      <c r="J19" s="64">
        <v>149000</v>
      </c>
      <c r="K19" s="65">
        <f t="shared" ref="K19:K20" si="2">J19/I19</f>
        <v>1.49E-2</v>
      </c>
      <c r="L19" s="66">
        <v>49000</v>
      </c>
      <c r="M19" s="151"/>
      <c r="N19" s="143"/>
    </row>
    <row r="20" spans="1:14" s="2" customFormat="1" ht="30" customHeight="1" x14ac:dyDescent="0.2">
      <c r="A20" s="148">
        <v>13</v>
      </c>
      <c r="B20" s="234" t="s">
        <v>207</v>
      </c>
      <c r="C20" s="305" t="s">
        <v>142</v>
      </c>
      <c r="D20" s="235" t="s">
        <v>137</v>
      </c>
      <c r="E20" s="235" t="s">
        <v>150</v>
      </c>
      <c r="F20" s="306" t="s">
        <v>208</v>
      </c>
      <c r="G20" s="306" t="s">
        <v>209</v>
      </c>
      <c r="H20" s="303" t="s">
        <v>33</v>
      </c>
      <c r="I20" s="234">
        <v>8000000</v>
      </c>
      <c r="J20" s="64">
        <v>3768109.8800000004</v>
      </c>
      <c r="K20" s="65">
        <f t="shared" si="2"/>
        <v>0.47101373500000004</v>
      </c>
      <c r="L20" s="66">
        <v>311864.88</v>
      </c>
      <c r="M20" s="151"/>
      <c r="N20" s="163"/>
    </row>
    <row r="21" spans="1:14" s="81" customFormat="1" ht="30" customHeight="1" x14ac:dyDescent="0.2">
      <c r="A21" s="148">
        <v>14</v>
      </c>
      <c r="B21" s="234" t="s">
        <v>264</v>
      </c>
      <c r="C21" s="301" t="s">
        <v>143</v>
      </c>
      <c r="D21" s="299"/>
      <c r="E21" s="299"/>
      <c r="F21" s="306" t="s">
        <v>266</v>
      </c>
      <c r="G21" s="306" t="s">
        <v>267</v>
      </c>
      <c r="H21" s="303" t="s">
        <v>33</v>
      </c>
      <c r="I21" s="234">
        <v>17000000</v>
      </c>
      <c r="J21" s="77">
        <v>12068739.08</v>
      </c>
      <c r="K21" s="78">
        <f t="shared" ref="K21" si="3">J21/I21</f>
        <v>0.70992582823529415</v>
      </c>
      <c r="L21" s="79">
        <v>11998739.08</v>
      </c>
      <c r="M21" s="155"/>
      <c r="N21" s="300"/>
    </row>
    <row r="22" spans="1:14" s="88" customFormat="1" ht="30" customHeight="1" x14ac:dyDescent="0.2">
      <c r="A22" s="148">
        <v>15</v>
      </c>
      <c r="B22" s="234" t="s">
        <v>265</v>
      </c>
      <c r="C22" s="301" t="s">
        <v>143</v>
      </c>
      <c r="D22" s="299"/>
      <c r="E22" s="299"/>
      <c r="F22" s="306" t="s">
        <v>209</v>
      </c>
      <c r="G22" s="306" t="s">
        <v>267</v>
      </c>
      <c r="H22" s="303" t="s">
        <v>33</v>
      </c>
      <c r="I22" s="234">
        <v>25000000</v>
      </c>
      <c r="J22" s="77">
        <v>3214010.94</v>
      </c>
      <c r="K22" s="78">
        <f>J22/I22</f>
        <v>0.12856043759999999</v>
      </c>
      <c r="L22" s="79">
        <v>2964010.94</v>
      </c>
      <c r="M22" s="155"/>
      <c r="N22" s="170"/>
    </row>
    <row r="23" spans="1:14" s="88" customFormat="1" ht="30" customHeight="1" thickBot="1" x14ac:dyDescent="0.25">
      <c r="A23" s="141">
        <v>16</v>
      </c>
      <c r="B23" s="156" t="s">
        <v>272</v>
      </c>
      <c r="C23" s="307" t="s">
        <v>144</v>
      </c>
      <c r="D23" s="309"/>
      <c r="E23" s="309"/>
      <c r="F23" s="158" t="s">
        <v>273</v>
      </c>
      <c r="G23" s="158" t="s">
        <v>274</v>
      </c>
      <c r="H23" s="159" t="s">
        <v>33</v>
      </c>
      <c r="I23" s="156">
        <v>6500000</v>
      </c>
      <c r="J23" s="84">
        <v>1830107.8199999998</v>
      </c>
      <c r="K23" s="83">
        <f>J23/I23</f>
        <v>0.28155504923076918</v>
      </c>
      <c r="L23" s="84">
        <v>1765107.8199999998</v>
      </c>
      <c r="M23" s="308"/>
      <c r="N23" s="170"/>
    </row>
    <row r="24" spans="1:14" s="2" customFormat="1" ht="12.75" thickBot="1" x14ac:dyDescent="0.25">
      <c r="A24" s="405" t="s">
        <v>63</v>
      </c>
      <c r="B24" s="406"/>
      <c r="C24" s="406"/>
      <c r="D24" s="406"/>
      <c r="E24" s="406"/>
      <c r="F24" s="406"/>
      <c r="G24" s="406"/>
      <c r="H24" s="406"/>
      <c r="I24" s="406"/>
      <c r="J24" s="406"/>
      <c r="K24" s="406"/>
      <c r="L24" s="406"/>
      <c r="M24" s="407"/>
      <c r="N24" s="163"/>
    </row>
    <row r="25" spans="1:14" s="2" customFormat="1" ht="45" customHeight="1" x14ac:dyDescent="0.2">
      <c r="A25" s="101">
        <v>1</v>
      </c>
      <c r="B25" s="293" t="s">
        <v>64</v>
      </c>
      <c r="C25" s="294" t="s">
        <v>144</v>
      </c>
      <c r="D25" s="294" t="s">
        <v>182</v>
      </c>
      <c r="E25" s="319" t="s">
        <v>138</v>
      </c>
      <c r="F25" s="320" t="s">
        <v>90</v>
      </c>
      <c r="G25" s="321" t="s">
        <v>250</v>
      </c>
      <c r="H25" s="313" t="s">
        <v>33</v>
      </c>
      <c r="I25" s="322">
        <v>1992500</v>
      </c>
      <c r="J25" s="214">
        <v>1992500</v>
      </c>
      <c r="K25" s="215">
        <f t="shared" si="0"/>
        <v>1</v>
      </c>
      <c r="L25" s="323">
        <v>0</v>
      </c>
      <c r="M25" s="216"/>
      <c r="N25" s="163"/>
    </row>
    <row r="26" spans="1:14" s="2" customFormat="1" ht="30" customHeight="1" x14ac:dyDescent="0.2">
      <c r="A26" s="148">
        <v>2</v>
      </c>
      <c r="B26" s="149" t="s">
        <v>75</v>
      </c>
      <c r="C26" s="315" t="s">
        <v>142</v>
      </c>
      <c r="D26" s="315" t="s">
        <v>181</v>
      </c>
      <c r="E26" s="315" t="s">
        <v>151</v>
      </c>
      <c r="F26" s="168" t="s">
        <v>88</v>
      </c>
      <c r="G26" s="168" t="s">
        <v>87</v>
      </c>
      <c r="H26" s="314" t="s">
        <v>33</v>
      </c>
      <c r="I26" s="169">
        <v>1000000</v>
      </c>
      <c r="J26" s="66">
        <v>0</v>
      </c>
      <c r="K26" s="65">
        <f t="shared" ref="K26:K30" si="4">J26/I26</f>
        <v>0</v>
      </c>
      <c r="L26" s="66">
        <v>0</v>
      </c>
      <c r="M26" s="151"/>
      <c r="N26" s="163"/>
    </row>
    <row r="27" spans="1:14" s="2" customFormat="1" ht="30" customHeight="1" x14ac:dyDescent="0.2">
      <c r="A27" s="148">
        <v>3</v>
      </c>
      <c r="B27" s="234" t="s">
        <v>207</v>
      </c>
      <c r="C27" s="315" t="s">
        <v>142</v>
      </c>
      <c r="D27" s="235" t="s">
        <v>137</v>
      </c>
      <c r="E27" s="235" t="s">
        <v>150</v>
      </c>
      <c r="F27" s="316" t="s">
        <v>208</v>
      </c>
      <c r="G27" s="316" t="s">
        <v>209</v>
      </c>
      <c r="H27" s="314" t="s">
        <v>33</v>
      </c>
      <c r="I27" s="234">
        <v>2000000</v>
      </c>
      <c r="J27" s="66">
        <v>1134610.5900000001</v>
      </c>
      <c r="K27" s="65">
        <f t="shared" si="4"/>
        <v>0.56730529500000004</v>
      </c>
      <c r="L27" s="66">
        <v>290549.25</v>
      </c>
      <c r="M27" s="151"/>
      <c r="N27" s="163"/>
    </row>
    <row r="28" spans="1:14" s="88" customFormat="1" ht="30" customHeight="1" x14ac:dyDescent="0.2">
      <c r="A28" s="237">
        <v>4</v>
      </c>
      <c r="B28" s="234" t="s">
        <v>210</v>
      </c>
      <c r="C28" s="315" t="s">
        <v>143</v>
      </c>
      <c r="D28" s="312" t="s">
        <v>240</v>
      </c>
      <c r="E28" s="167" t="s">
        <v>241</v>
      </c>
      <c r="F28" s="316" t="s">
        <v>212</v>
      </c>
      <c r="G28" s="316" t="s">
        <v>213</v>
      </c>
      <c r="H28" s="314" t="s">
        <v>33</v>
      </c>
      <c r="I28" s="234">
        <v>9222000</v>
      </c>
      <c r="J28" s="79">
        <v>7394520.7000000002</v>
      </c>
      <c r="K28" s="65">
        <f t="shared" si="4"/>
        <v>0.80183481891129904</v>
      </c>
      <c r="L28" s="79">
        <v>0</v>
      </c>
      <c r="M28" s="155"/>
      <c r="N28" s="170"/>
    </row>
    <row r="29" spans="1:14" ht="30" customHeight="1" x14ac:dyDescent="0.2">
      <c r="A29" s="237">
        <v>5</v>
      </c>
      <c r="B29" s="234" t="s">
        <v>211</v>
      </c>
      <c r="C29" s="315" t="s">
        <v>143</v>
      </c>
      <c r="D29" s="312" t="s">
        <v>240</v>
      </c>
      <c r="E29" s="167" t="s">
        <v>241</v>
      </c>
      <c r="F29" s="316" t="s">
        <v>212</v>
      </c>
      <c r="G29" s="316" t="s">
        <v>214</v>
      </c>
      <c r="H29" s="314" t="s">
        <v>33</v>
      </c>
      <c r="I29" s="234">
        <v>6219140</v>
      </c>
      <c r="J29" s="66">
        <v>3785147.83</v>
      </c>
      <c r="K29" s="65">
        <f t="shared" si="4"/>
        <v>0.60862881845399852</v>
      </c>
      <c r="L29" s="66">
        <v>0</v>
      </c>
      <c r="M29" s="151"/>
      <c r="N29" s="143"/>
    </row>
    <row r="30" spans="1:14" s="2" customFormat="1" ht="30" customHeight="1" x14ac:dyDescent="0.2">
      <c r="A30" s="148">
        <v>6</v>
      </c>
      <c r="B30" s="149" t="s">
        <v>69</v>
      </c>
      <c r="C30" s="315" t="s">
        <v>199</v>
      </c>
      <c r="D30" s="315" t="s">
        <v>238</v>
      </c>
      <c r="E30" s="315" t="s">
        <v>239</v>
      </c>
      <c r="F30" s="316" t="s">
        <v>236</v>
      </c>
      <c r="G30" s="316" t="s">
        <v>237</v>
      </c>
      <c r="H30" s="314" t="s">
        <v>33</v>
      </c>
      <c r="I30" s="149">
        <v>2500000</v>
      </c>
      <c r="J30" s="64">
        <v>1259226.43</v>
      </c>
      <c r="K30" s="65">
        <f t="shared" si="4"/>
        <v>0.503690572</v>
      </c>
      <c r="L30" s="66">
        <v>0</v>
      </c>
      <c r="M30" s="151"/>
      <c r="N30" s="163"/>
    </row>
    <row r="31" spans="1:14" s="88" customFormat="1" ht="30" customHeight="1" x14ac:dyDescent="0.2">
      <c r="A31" s="237">
        <v>7</v>
      </c>
      <c r="B31" s="234" t="s">
        <v>276</v>
      </c>
      <c r="C31" s="315" t="s">
        <v>143</v>
      </c>
      <c r="D31" s="299"/>
      <c r="E31" s="324"/>
      <c r="F31" s="316" t="s">
        <v>279</v>
      </c>
      <c r="G31" s="326"/>
      <c r="H31" s="314" t="s">
        <v>33</v>
      </c>
      <c r="I31" s="318">
        <v>3000000</v>
      </c>
      <c r="J31" s="79">
        <v>2486640.4300000002</v>
      </c>
      <c r="K31" s="65">
        <f t="shared" ref="K31:K33" si="5">J31/I31</f>
        <v>0.82888014333333337</v>
      </c>
      <c r="L31" s="79">
        <v>2486640.4300000002</v>
      </c>
      <c r="M31" s="155"/>
      <c r="N31" s="170"/>
    </row>
    <row r="32" spans="1:14" ht="30" customHeight="1" x14ac:dyDescent="0.2">
      <c r="A32" s="237">
        <v>8</v>
      </c>
      <c r="B32" s="234" t="s">
        <v>277</v>
      </c>
      <c r="C32" s="315" t="s">
        <v>143</v>
      </c>
      <c r="D32" s="299"/>
      <c r="E32" s="324"/>
      <c r="F32" s="316" t="s">
        <v>280</v>
      </c>
      <c r="G32" s="326"/>
      <c r="H32" s="314" t="s">
        <v>33</v>
      </c>
      <c r="I32" s="77">
        <v>9180000</v>
      </c>
      <c r="J32" s="66">
        <v>7793189.7400000002</v>
      </c>
      <c r="K32" s="65">
        <f t="shared" si="5"/>
        <v>0.84893134422657957</v>
      </c>
      <c r="L32" s="66">
        <v>7793189.7400000002</v>
      </c>
      <c r="M32" s="151"/>
      <c r="N32" s="143"/>
    </row>
    <row r="33" spans="1:14" s="2" customFormat="1" ht="30" customHeight="1" thickBot="1" x14ac:dyDescent="0.25">
      <c r="A33" s="141">
        <v>9</v>
      </c>
      <c r="B33" s="238" t="s">
        <v>278</v>
      </c>
      <c r="C33" s="222" t="s">
        <v>143</v>
      </c>
      <c r="D33" s="325"/>
      <c r="E33" s="325"/>
      <c r="F33" s="239" t="s">
        <v>280</v>
      </c>
      <c r="G33" s="327"/>
      <c r="H33" s="159" t="s">
        <v>33</v>
      </c>
      <c r="I33" s="82">
        <v>36047000</v>
      </c>
      <c r="J33" s="258">
        <v>36074000</v>
      </c>
      <c r="K33" s="219">
        <f t="shared" si="5"/>
        <v>1.000749022110023</v>
      </c>
      <c r="L33" s="258">
        <v>36074000</v>
      </c>
      <c r="M33" s="221"/>
      <c r="N33" s="163"/>
    </row>
    <row r="34" spans="1:14" x14ac:dyDescent="0.2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</row>
  </sheetData>
  <mergeCells count="16">
    <mergeCell ref="A4:M4"/>
    <mergeCell ref="A24:M24"/>
    <mergeCell ref="F15:F18"/>
    <mergeCell ref="G15:G18"/>
    <mergeCell ref="D15:D18"/>
    <mergeCell ref="E15:E18"/>
    <mergeCell ref="C15:C18"/>
    <mergeCell ref="A15:A1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Normal="100"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55" t="s">
        <v>220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7"/>
    </row>
    <row r="2" spans="1:13" s="1" customFormat="1" ht="15.75" customHeight="1" thickBot="1" x14ac:dyDescent="0.25">
      <c r="A2" s="358" t="s">
        <v>11</v>
      </c>
      <c r="B2" s="360" t="s">
        <v>0</v>
      </c>
      <c r="C2" s="310"/>
      <c r="D2" s="362" t="s">
        <v>1</v>
      </c>
      <c r="E2" s="363"/>
      <c r="F2" s="363"/>
      <c r="G2" s="364"/>
      <c r="H2" s="360" t="s">
        <v>2</v>
      </c>
      <c r="I2" s="362" t="s">
        <v>3</v>
      </c>
      <c r="J2" s="363"/>
      <c r="K2" s="364"/>
      <c r="L2" s="365" t="s">
        <v>275</v>
      </c>
      <c r="M2" s="414" t="s">
        <v>10</v>
      </c>
    </row>
    <row r="3" spans="1:13" s="1" customFormat="1" ht="45" customHeight="1" thickBot="1" x14ac:dyDescent="0.25">
      <c r="A3" s="359"/>
      <c r="B3" s="361"/>
      <c r="C3" s="311" t="s">
        <v>4</v>
      </c>
      <c r="D3" s="102" t="s">
        <v>5</v>
      </c>
      <c r="E3" s="103" t="s">
        <v>9</v>
      </c>
      <c r="F3" s="311" t="s">
        <v>6</v>
      </c>
      <c r="G3" s="104" t="s">
        <v>7</v>
      </c>
      <c r="H3" s="361"/>
      <c r="I3" s="311" t="s">
        <v>8</v>
      </c>
      <c r="J3" s="105" t="s">
        <v>300</v>
      </c>
      <c r="K3" s="343" t="s">
        <v>301</v>
      </c>
      <c r="L3" s="366"/>
      <c r="M3" s="368"/>
    </row>
    <row r="4" spans="1:13" x14ac:dyDescent="0.25">
      <c r="A4" s="369" t="s">
        <v>92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1"/>
    </row>
    <row r="5" spans="1:13" s="3" customFormat="1" ht="15" customHeight="1" x14ac:dyDescent="0.25">
      <c r="A5" s="328">
        <v>1</v>
      </c>
      <c r="B5" s="329" t="s">
        <v>281</v>
      </c>
      <c r="C5" s="415" t="s">
        <v>282</v>
      </c>
      <c r="D5" s="372" t="s">
        <v>283</v>
      </c>
      <c r="E5" s="418" t="s">
        <v>284</v>
      </c>
      <c r="F5" s="418" t="s">
        <v>284</v>
      </c>
      <c r="G5" s="421" t="s">
        <v>285</v>
      </c>
      <c r="H5" s="330"/>
      <c r="I5" s="55"/>
      <c r="J5" s="25"/>
      <c r="K5" s="26"/>
      <c r="L5" s="27"/>
      <c r="M5" s="89"/>
    </row>
    <row r="6" spans="1:13" ht="15" customHeight="1" x14ac:dyDescent="0.25">
      <c r="A6" s="42"/>
      <c r="B6" s="331" t="s">
        <v>286</v>
      </c>
      <c r="C6" s="416"/>
      <c r="D6" s="373"/>
      <c r="E6" s="419"/>
      <c r="F6" s="419"/>
      <c r="G6" s="422"/>
      <c r="H6" s="330" t="s">
        <v>33</v>
      </c>
      <c r="I6" s="55">
        <v>40423203</v>
      </c>
      <c r="J6" s="25">
        <v>40423203</v>
      </c>
      <c r="K6" s="26">
        <f>J6/I6</f>
        <v>1</v>
      </c>
      <c r="L6" s="27">
        <v>0</v>
      </c>
      <c r="M6" s="89"/>
    </row>
    <row r="7" spans="1:13" ht="15" customHeight="1" x14ac:dyDescent="0.25">
      <c r="A7" s="332"/>
      <c r="B7" s="333" t="s">
        <v>287</v>
      </c>
      <c r="C7" s="416"/>
      <c r="D7" s="373"/>
      <c r="E7" s="419"/>
      <c r="F7" s="419"/>
      <c r="G7" s="422"/>
      <c r="H7" s="90" t="s">
        <v>33</v>
      </c>
      <c r="I7" s="91">
        <v>18169412</v>
      </c>
      <c r="J7" s="25">
        <v>18169412</v>
      </c>
      <c r="K7" s="26">
        <f>J7/I7</f>
        <v>1</v>
      </c>
      <c r="L7" s="27">
        <v>0</v>
      </c>
      <c r="M7" s="89"/>
    </row>
    <row r="8" spans="1:13" ht="15" customHeight="1" x14ac:dyDescent="0.25">
      <c r="A8" s="334"/>
      <c r="B8" s="335" t="s">
        <v>288</v>
      </c>
      <c r="C8" s="416"/>
      <c r="D8" s="373"/>
      <c r="E8" s="419"/>
      <c r="F8" s="419"/>
      <c r="G8" s="422"/>
      <c r="H8" s="90" t="s">
        <v>33</v>
      </c>
      <c r="I8" s="92">
        <v>1407385</v>
      </c>
      <c r="J8" s="25">
        <v>1407385</v>
      </c>
      <c r="K8" s="26">
        <f>J8/I8</f>
        <v>1</v>
      </c>
      <c r="L8" s="27">
        <v>0</v>
      </c>
      <c r="M8" s="89"/>
    </row>
    <row r="9" spans="1:13" ht="15" customHeight="1" x14ac:dyDescent="0.25">
      <c r="A9" s="336"/>
      <c r="B9" s="337" t="s">
        <v>289</v>
      </c>
      <c r="C9" s="417"/>
      <c r="D9" s="374"/>
      <c r="E9" s="420"/>
      <c r="F9" s="420"/>
      <c r="G9" s="423"/>
      <c r="H9" s="338" t="s">
        <v>33</v>
      </c>
      <c r="I9" s="337">
        <f>SUM(I6:I8)</f>
        <v>60000000</v>
      </c>
      <c r="J9" s="337">
        <f>SUM(J6:J8)</f>
        <v>60000000</v>
      </c>
      <c r="K9" s="53">
        <f>J9/I9</f>
        <v>1</v>
      </c>
      <c r="L9" s="337">
        <f>SUM(L6:L8)</f>
        <v>0</v>
      </c>
      <c r="M9" s="93"/>
    </row>
    <row r="10" spans="1:13" ht="45" customHeight="1" thickBot="1" x14ac:dyDescent="0.3">
      <c r="A10" s="41">
        <v>1</v>
      </c>
      <c r="B10" s="94" t="s">
        <v>93</v>
      </c>
      <c r="C10" s="95" t="s">
        <v>144</v>
      </c>
      <c r="D10" s="62" t="s">
        <v>153</v>
      </c>
      <c r="E10" s="96" t="s">
        <v>94</v>
      </c>
      <c r="F10" s="96" t="s">
        <v>94</v>
      </c>
      <c r="G10" s="317" t="s">
        <v>216</v>
      </c>
      <c r="H10" s="56" t="s">
        <v>33</v>
      </c>
      <c r="I10" s="57">
        <v>11000000</v>
      </c>
      <c r="J10" s="40">
        <v>2500000</v>
      </c>
      <c r="K10" s="36">
        <f>J10/I10</f>
        <v>0.22727272727272727</v>
      </c>
      <c r="L10" s="40">
        <v>0</v>
      </c>
      <c r="M10" s="97"/>
    </row>
  </sheetData>
  <mergeCells count="14">
    <mergeCell ref="C5:C9"/>
    <mergeCell ref="D5:D9"/>
    <mergeCell ref="E5:E9"/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55" t="s">
        <v>221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7"/>
    </row>
    <row r="2" spans="1:13" s="1" customFormat="1" ht="15.75" customHeight="1" thickBot="1" x14ac:dyDescent="0.25">
      <c r="A2" s="358" t="s">
        <v>11</v>
      </c>
      <c r="B2" s="360" t="s">
        <v>0</v>
      </c>
      <c r="C2" s="231"/>
      <c r="D2" s="362" t="s">
        <v>1</v>
      </c>
      <c r="E2" s="363"/>
      <c r="F2" s="363"/>
      <c r="G2" s="364"/>
      <c r="H2" s="360" t="s">
        <v>2</v>
      </c>
      <c r="I2" s="362" t="s">
        <v>3</v>
      </c>
      <c r="J2" s="363"/>
      <c r="K2" s="364"/>
      <c r="L2" s="365" t="s">
        <v>275</v>
      </c>
      <c r="M2" s="367" t="s">
        <v>10</v>
      </c>
    </row>
    <row r="3" spans="1:13" s="1" customFormat="1" ht="45" customHeight="1" thickBot="1" x14ac:dyDescent="0.25">
      <c r="A3" s="359"/>
      <c r="B3" s="361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61"/>
      <c r="I3" s="243" t="s">
        <v>8</v>
      </c>
      <c r="J3" s="105" t="s">
        <v>300</v>
      </c>
      <c r="K3" s="343" t="s">
        <v>301</v>
      </c>
      <c r="L3" s="366"/>
      <c r="M3" s="368"/>
    </row>
    <row r="4" spans="1:13" x14ac:dyDescent="0.25">
      <c r="A4" s="369" t="s">
        <v>97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1"/>
    </row>
    <row r="5" spans="1:13" ht="15" customHeight="1" x14ac:dyDescent="0.25">
      <c r="A5" s="176">
        <v>1</v>
      </c>
      <c r="B5" s="166" t="s">
        <v>98</v>
      </c>
      <c r="C5" s="372" t="s">
        <v>141</v>
      </c>
      <c r="D5" s="372" t="s">
        <v>139</v>
      </c>
      <c r="E5" s="372" t="s">
        <v>138</v>
      </c>
      <c r="F5" s="387" t="s">
        <v>100</v>
      </c>
      <c r="G5" s="387" t="s">
        <v>101</v>
      </c>
      <c r="H5" s="90"/>
      <c r="I5" s="177"/>
      <c r="J5" s="25"/>
      <c r="K5" s="26"/>
      <c r="L5" s="27"/>
      <c r="M5" s="89"/>
    </row>
    <row r="6" spans="1:13" ht="15" customHeight="1" x14ac:dyDescent="0.25">
      <c r="A6" s="178"/>
      <c r="B6" s="91" t="s">
        <v>12</v>
      </c>
      <c r="C6" s="373"/>
      <c r="D6" s="373"/>
      <c r="E6" s="373"/>
      <c r="F6" s="387"/>
      <c r="G6" s="387"/>
      <c r="H6" s="90" t="s">
        <v>33</v>
      </c>
      <c r="I6" s="107">
        <v>7062200</v>
      </c>
      <c r="J6" s="25">
        <v>4875760.8599999994</v>
      </c>
      <c r="K6" s="26">
        <f t="shared" ref="K6:K8" si="0">J6/I6</f>
        <v>0.69040254594885442</v>
      </c>
      <c r="L6" s="25">
        <v>1244925.0899999999</v>
      </c>
      <c r="M6" s="89"/>
    </row>
    <row r="7" spans="1:13" ht="15" customHeight="1" x14ac:dyDescent="0.25">
      <c r="A7" s="175"/>
      <c r="B7" s="92" t="s">
        <v>13</v>
      </c>
      <c r="C7" s="373"/>
      <c r="D7" s="373"/>
      <c r="E7" s="373"/>
      <c r="F7" s="387"/>
      <c r="G7" s="387"/>
      <c r="H7" s="90" t="s">
        <v>33</v>
      </c>
      <c r="I7" s="108">
        <v>4724800</v>
      </c>
      <c r="J7" s="25">
        <v>2360645.64</v>
      </c>
      <c r="K7" s="26">
        <f t="shared" si="0"/>
        <v>0.49962869116153069</v>
      </c>
      <c r="L7" s="27">
        <v>565233.27</v>
      </c>
      <c r="M7" s="89"/>
    </row>
    <row r="8" spans="1:13" ht="15" customHeight="1" thickBot="1" x14ac:dyDescent="0.3">
      <c r="A8" s="179"/>
      <c r="B8" s="180" t="s">
        <v>14</v>
      </c>
      <c r="C8" s="425"/>
      <c r="D8" s="425"/>
      <c r="E8" s="425"/>
      <c r="F8" s="424"/>
      <c r="G8" s="424"/>
      <c r="H8" s="54" t="s">
        <v>33</v>
      </c>
      <c r="I8" s="109">
        <f>SUM(I6:I7)</f>
        <v>11787000</v>
      </c>
      <c r="J8" s="109">
        <f>SUM(J6:J7)</f>
        <v>7236406.5</v>
      </c>
      <c r="K8" s="28">
        <f t="shared" si="0"/>
        <v>0.61393115296513112</v>
      </c>
      <c r="L8" s="181">
        <f>SUM(L6:L7)</f>
        <v>1810158.3599999999</v>
      </c>
      <c r="M8" s="89"/>
    </row>
    <row r="9" spans="1:13" s="3" customFormat="1" x14ac:dyDescent="0.25">
      <c r="A9" s="408" t="s">
        <v>201</v>
      </c>
      <c r="B9" s="409"/>
      <c r="C9" s="409"/>
      <c r="D9" s="409"/>
      <c r="E9" s="409"/>
      <c r="F9" s="409"/>
      <c r="G9" s="409"/>
      <c r="H9" s="409"/>
      <c r="I9" s="409"/>
      <c r="J9" s="409"/>
      <c r="K9" s="409"/>
      <c r="L9" s="409"/>
      <c r="M9" s="409"/>
    </row>
    <row r="10" spans="1:13" s="3" customFormat="1" x14ac:dyDescent="0.25">
      <c r="A10" s="23"/>
      <c r="B10" s="43"/>
      <c r="F10" s="30"/>
      <c r="G10" s="30"/>
      <c r="H10" s="20"/>
      <c r="I10" s="31"/>
      <c r="J10" s="22"/>
      <c r="K10" s="21"/>
      <c r="L10" s="22"/>
    </row>
    <row r="11" spans="1:13" s="3" customFormat="1" ht="30" customHeight="1" x14ac:dyDescent="0.25">
      <c r="A11" s="23"/>
      <c r="B11" s="43"/>
      <c r="F11" s="30"/>
      <c r="G11" s="30"/>
      <c r="H11" s="20"/>
      <c r="I11" s="31"/>
      <c r="J11" s="22"/>
      <c r="K11" s="21"/>
      <c r="L11" s="29"/>
    </row>
  </sheetData>
  <mergeCells count="15">
    <mergeCell ref="A9:M9"/>
    <mergeCell ref="F5:F8"/>
    <mergeCell ref="G5:G8"/>
    <mergeCell ref="C5:C8"/>
    <mergeCell ref="D5:D8"/>
    <mergeCell ref="E5:E8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pane ySplit="3" topLeftCell="A4" activePane="bottomLeft" state="frozen"/>
      <selection pane="bottomLeft" activeCell="L7" sqref="L7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55" t="s">
        <v>222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7"/>
    </row>
    <row r="2" spans="1:13" s="1" customFormat="1" ht="15.75" customHeight="1" thickBot="1" x14ac:dyDescent="0.25">
      <c r="A2" s="358" t="s">
        <v>11</v>
      </c>
      <c r="B2" s="360" t="s">
        <v>0</v>
      </c>
      <c r="C2" s="231"/>
      <c r="D2" s="362" t="s">
        <v>1</v>
      </c>
      <c r="E2" s="363"/>
      <c r="F2" s="363"/>
      <c r="G2" s="364"/>
      <c r="H2" s="360" t="s">
        <v>2</v>
      </c>
      <c r="I2" s="362" t="s">
        <v>3</v>
      </c>
      <c r="J2" s="363"/>
      <c r="K2" s="364"/>
      <c r="L2" s="365" t="s">
        <v>275</v>
      </c>
      <c r="M2" s="367" t="s">
        <v>10</v>
      </c>
    </row>
    <row r="3" spans="1:13" s="1" customFormat="1" ht="45" customHeight="1" thickBot="1" x14ac:dyDescent="0.25">
      <c r="A3" s="359"/>
      <c r="B3" s="361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61"/>
      <c r="I3" s="243" t="s">
        <v>8</v>
      </c>
      <c r="J3" s="105" t="s">
        <v>300</v>
      </c>
      <c r="K3" s="343" t="s">
        <v>301</v>
      </c>
      <c r="L3" s="366"/>
      <c r="M3" s="368"/>
    </row>
    <row r="4" spans="1:13" x14ac:dyDescent="0.25">
      <c r="A4" s="369" t="s">
        <v>103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1"/>
    </row>
    <row r="5" spans="1:13" ht="30" customHeight="1" thickBot="1" x14ac:dyDescent="0.3">
      <c r="A5" s="41">
        <v>1</v>
      </c>
      <c r="B5" s="253" t="s">
        <v>231</v>
      </c>
      <c r="C5" s="62" t="s">
        <v>142</v>
      </c>
      <c r="D5" s="62" t="s">
        <v>234</v>
      </c>
      <c r="E5" s="62"/>
      <c r="F5" s="254" t="s">
        <v>232</v>
      </c>
      <c r="G5" s="255" t="s">
        <v>233</v>
      </c>
      <c r="H5" s="100" t="s">
        <v>33</v>
      </c>
      <c r="I5" s="248">
        <v>15000000</v>
      </c>
      <c r="J5" s="38">
        <v>89920.5</v>
      </c>
      <c r="K5" s="36">
        <f t="shared" ref="K5:K10" si="0">J5/I5</f>
        <v>5.9947000000000004E-3</v>
      </c>
      <c r="L5" s="35">
        <v>89920.5</v>
      </c>
      <c r="M5" s="97"/>
    </row>
    <row r="6" spans="1:13" x14ac:dyDescent="0.25">
      <c r="A6" s="369" t="s">
        <v>104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1"/>
    </row>
    <row r="7" spans="1:13" x14ac:dyDescent="0.25">
      <c r="A7" s="47">
        <v>1</v>
      </c>
      <c r="B7" s="59" t="s">
        <v>106</v>
      </c>
      <c r="C7" s="85" t="s">
        <v>144</v>
      </c>
      <c r="D7" s="85" t="s">
        <v>146</v>
      </c>
      <c r="E7" s="85" t="s">
        <v>145</v>
      </c>
      <c r="F7" s="112" t="s">
        <v>110</v>
      </c>
      <c r="G7" s="112" t="s">
        <v>83</v>
      </c>
      <c r="H7" s="99" t="s">
        <v>33</v>
      </c>
      <c r="I7" s="184">
        <v>18266696.800000001</v>
      </c>
      <c r="J7" s="11">
        <v>7058281.5500000007</v>
      </c>
      <c r="K7" s="16">
        <f t="shared" si="0"/>
        <v>0.38640163721335763</v>
      </c>
      <c r="L7" s="52">
        <v>4025777.5100000002</v>
      </c>
      <c r="M7" s="93"/>
    </row>
    <row r="8" spans="1:13" ht="30" customHeight="1" x14ac:dyDescent="0.25">
      <c r="A8" s="47">
        <v>2</v>
      </c>
      <c r="B8" s="59" t="s">
        <v>107</v>
      </c>
      <c r="C8" s="85" t="s">
        <v>142</v>
      </c>
      <c r="D8" s="85" t="s">
        <v>147</v>
      </c>
      <c r="E8" s="85" t="s">
        <v>102</v>
      </c>
      <c r="F8" s="112" t="s">
        <v>111</v>
      </c>
      <c r="G8" s="112" t="s">
        <v>112</v>
      </c>
      <c r="H8" s="99" t="s">
        <v>33</v>
      </c>
      <c r="I8" s="185">
        <v>9500000</v>
      </c>
      <c r="J8" s="11">
        <v>687097.74</v>
      </c>
      <c r="K8" s="16">
        <f t="shared" si="0"/>
        <v>7.2326077894736843E-2</v>
      </c>
      <c r="L8" s="11">
        <v>257166.23</v>
      </c>
      <c r="M8" s="93"/>
    </row>
    <row r="9" spans="1:13" ht="30" customHeight="1" x14ac:dyDescent="0.25">
      <c r="A9" s="47">
        <v>3</v>
      </c>
      <c r="B9" s="59" t="s">
        <v>108</v>
      </c>
      <c r="C9" s="85" t="s">
        <v>142</v>
      </c>
      <c r="D9" s="85" t="s">
        <v>136</v>
      </c>
      <c r="E9" s="260" t="s">
        <v>242</v>
      </c>
      <c r="F9" s="112" t="s">
        <v>113</v>
      </c>
      <c r="G9" s="260" t="s">
        <v>251</v>
      </c>
      <c r="H9" s="99" t="s">
        <v>33</v>
      </c>
      <c r="I9" s="184">
        <v>10000000</v>
      </c>
      <c r="J9" s="11">
        <v>1062467.9700000002</v>
      </c>
      <c r="K9" s="16">
        <f t="shared" si="0"/>
        <v>0.10624679700000002</v>
      </c>
      <c r="L9" s="52">
        <v>250402.31000000006</v>
      </c>
      <c r="M9" s="93"/>
    </row>
    <row r="10" spans="1:13" ht="15" customHeight="1" thickBot="1" x14ac:dyDescent="0.3">
      <c r="A10" s="41">
        <v>4</v>
      </c>
      <c r="B10" s="58" t="s">
        <v>109</v>
      </c>
      <c r="C10" s="62" t="s">
        <v>144</v>
      </c>
      <c r="D10" s="62" t="s">
        <v>148</v>
      </c>
      <c r="E10" s="62" t="s">
        <v>152</v>
      </c>
      <c r="F10" s="96" t="s">
        <v>111</v>
      </c>
      <c r="G10" s="96" t="s">
        <v>26</v>
      </c>
      <c r="H10" s="100" t="s">
        <v>33</v>
      </c>
      <c r="I10" s="186">
        <v>14066845.460000001</v>
      </c>
      <c r="J10" s="35">
        <v>1073974.3</v>
      </c>
      <c r="K10" s="36">
        <f t="shared" si="0"/>
        <v>7.634791347171023E-2</v>
      </c>
      <c r="L10" s="37">
        <v>218628.5</v>
      </c>
      <c r="M10" s="97"/>
    </row>
    <row r="11" spans="1:13" x14ac:dyDescent="0.25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</row>
    <row r="12" spans="1:13" x14ac:dyDescent="0.25">
      <c r="A12" s="143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</row>
  </sheetData>
  <mergeCells count="10">
    <mergeCell ref="A4:M4"/>
    <mergeCell ref="A6:M6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2"/>
  <sheetViews>
    <sheetView workbookViewId="0">
      <pane ySplit="3" topLeftCell="A4" activePane="bottomLeft" state="frozen"/>
      <selection pane="bottomLeft" activeCell="J8" sqref="J8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250" ht="15.75" customHeight="1" thickBot="1" x14ac:dyDescent="0.25">
      <c r="A1" s="355" t="s">
        <v>223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7"/>
    </row>
    <row r="2" spans="1:250" ht="15.75" customHeight="1" thickBot="1" x14ac:dyDescent="0.25">
      <c r="A2" s="358" t="s">
        <v>11</v>
      </c>
      <c r="B2" s="360" t="s">
        <v>0</v>
      </c>
      <c r="C2" s="231"/>
      <c r="D2" s="362" t="s">
        <v>1</v>
      </c>
      <c r="E2" s="363"/>
      <c r="F2" s="363"/>
      <c r="G2" s="364"/>
      <c r="H2" s="360" t="s">
        <v>2</v>
      </c>
      <c r="I2" s="362" t="s">
        <v>3</v>
      </c>
      <c r="J2" s="363"/>
      <c r="K2" s="364"/>
      <c r="L2" s="365" t="s">
        <v>275</v>
      </c>
      <c r="M2" s="367" t="s">
        <v>10</v>
      </c>
    </row>
    <row r="3" spans="1:250" ht="45" customHeight="1" thickBot="1" x14ac:dyDescent="0.25">
      <c r="A3" s="359"/>
      <c r="B3" s="361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61"/>
      <c r="I3" s="243" t="s">
        <v>8</v>
      </c>
      <c r="J3" s="105" t="s">
        <v>300</v>
      </c>
      <c r="K3" s="343" t="s">
        <v>301</v>
      </c>
      <c r="L3" s="366"/>
      <c r="M3" s="368"/>
    </row>
    <row r="4" spans="1:250" x14ac:dyDescent="0.2">
      <c r="A4" s="369" t="s">
        <v>114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1"/>
    </row>
    <row r="5" spans="1:250" s="2" customFormat="1" ht="30" customHeight="1" x14ac:dyDescent="0.2">
      <c r="A5" s="189">
        <v>1</v>
      </c>
      <c r="B5" s="98" t="s">
        <v>116</v>
      </c>
      <c r="C5" s="85" t="s">
        <v>184</v>
      </c>
      <c r="D5" s="85" t="s">
        <v>154</v>
      </c>
      <c r="E5" s="111" t="s">
        <v>96</v>
      </c>
      <c r="F5" s="190" t="s">
        <v>121</v>
      </c>
      <c r="G5" s="284" t="s">
        <v>268</v>
      </c>
      <c r="H5" s="113" t="s">
        <v>120</v>
      </c>
      <c r="I5" s="191">
        <v>73130000</v>
      </c>
      <c r="J5" s="48">
        <v>68240769.129999995</v>
      </c>
      <c r="K5" s="16">
        <f>J5/I5</f>
        <v>0.93314329454396272</v>
      </c>
      <c r="L5" s="11">
        <v>1497389.48</v>
      </c>
      <c r="M5" s="93"/>
    </row>
    <row r="6" spans="1:250" s="2" customFormat="1" ht="15" customHeight="1" x14ac:dyDescent="0.2">
      <c r="A6" s="164">
        <v>2</v>
      </c>
      <c r="B6" s="165" t="s">
        <v>117</v>
      </c>
      <c r="C6" s="373" t="s">
        <v>183</v>
      </c>
      <c r="D6" s="373" t="s">
        <v>155</v>
      </c>
      <c r="E6" s="373" t="s">
        <v>156</v>
      </c>
      <c r="F6" s="376" t="s">
        <v>105</v>
      </c>
      <c r="G6" s="426" t="s">
        <v>217</v>
      </c>
      <c r="H6" s="123"/>
      <c r="I6" s="192"/>
      <c r="J6" s="24"/>
      <c r="K6" s="26"/>
      <c r="L6" s="27"/>
      <c r="M6" s="89"/>
    </row>
    <row r="7" spans="1:250" ht="15" customHeight="1" x14ac:dyDescent="0.2">
      <c r="A7" s="42"/>
      <c r="B7" s="55" t="s">
        <v>118</v>
      </c>
      <c r="C7" s="373"/>
      <c r="D7" s="373"/>
      <c r="E7" s="373"/>
      <c r="F7" s="376"/>
      <c r="G7" s="426"/>
      <c r="H7" s="123" t="s">
        <v>120</v>
      </c>
      <c r="I7" s="193">
        <v>11250000</v>
      </c>
      <c r="J7" s="24">
        <v>11217131.689999999</v>
      </c>
      <c r="K7" s="26">
        <f t="shared" ref="K7:K13" si="0">J7/I7</f>
        <v>0.99707837244444442</v>
      </c>
      <c r="L7" s="27">
        <v>0</v>
      </c>
      <c r="M7" s="89"/>
    </row>
    <row r="8" spans="1:250" ht="15" customHeight="1" x14ac:dyDescent="0.2">
      <c r="A8" s="42"/>
      <c r="B8" s="55" t="s">
        <v>134</v>
      </c>
      <c r="C8" s="373"/>
      <c r="D8" s="373"/>
      <c r="E8" s="373"/>
      <c r="F8" s="376"/>
      <c r="G8" s="426"/>
      <c r="H8" s="123" t="s">
        <v>120</v>
      </c>
      <c r="I8" s="193">
        <v>56250000</v>
      </c>
      <c r="J8" s="194">
        <v>48960011.079999998</v>
      </c>
      <c r="K8" s="26">
        <f t="shared" si="0"/>
        <v>0.87040019697777771</v>
      </c>
      <c r="L8" s="55">
        <v>863496.75</v>
      </c>
      <c r="M8" s="89"/>
    </row>
    <row r="9" spans="1:250" ht="15" customHeight="1" x14ac:dyDescent="0.2">
      <c r="A9" s="129"/>
      <c r="B9" s="139" t="s">
        <v>14</v>
      </c>
      <c r="C9" s="374"/>
      <c r="D9" s="374"/>
      <c r="E9" s="374"/>
      <c r="F9" s="377"/>
      <c r="G9" s="426"/>
      <c r="H9" s="87" t="s">
        <v>120</v>
      </c>
      <c r="I9" s="195">
        <f>SUM(I7:I8)</f>
        <v>67500000</v>
      </c>
      <c r="J9" s="195">
        <f>SUM(J7:J8)</f>
        <v>60177142.769999996</v>
      </c>
      <c r="K9" s="53">
        <f t="shared" si="0"/>
        <v>0.89151322622222218</v>
      </c>
      <c r="L9" s="196">
        <f>SUM(L7:L8)</f>
        <v>863496.75</v>
      </c>
      <c r="M9" s="93"/>
    </row>
    <row r="10" spans="1:250" ht="60" customHeight="1" thickBot="1" x14ac:dyDescent="0.25">
      <c r="A10" s="197">
        <v>3</v>
      </c>
      <c r="B10" s="40" t="s">
        <v>119</v>
      </c>
      <c r="C10" s="62" t="s">
        <v>183</v>
      </c>
      <c r="D10" s="198" t="s">
        <v>157</v>
      </c>
      <c r="E10" s="198" t="s">
        <v>158</v>
      </c>
      <c r="F10" s="199" t="s">
        <v>122</v>
      </c>
      <c r="G10" s="199" t="s">
        <v>123</v>
      </c>
      <c r="H10" s="200" t="s">
        <v>120</v>
      </c>
      <c r="I10" s="201">
        <v>22500000</v>
      </c>
      <c r="J10" s="202">
        <v>20850731.609999999</v>
      </c>
      <c r="K10" s="36">
        <f t="shared" si="0"/>
        <v>0.92669918266666662</v>
      </c>
      <c r="L10" s="57">
        <v>0</v>
      </c>
      <c r="M10" s="97"/>
    </row>
    <row r="11" spans="1:250" x14ac:dyDescent="0.2">
      <c r="A11" s="369" t="s">
        <v>115</v>
      </c>
      <c r="B11" s="370"/>
      <c r="C11" s="370"/>
      <c r="D11" s="370"/>
      <c r="E11" s="370"/>
      <c r="F11" s="370"/>
      <c r="G11" s="370"/>
      <c r="H11" s="370"/>
      <c r="I11" s="370"/>
      <c r="J11" s="370"/>
      <c r="K11" s="370"/>
      <c r="L11" s="370"/>
      <c r="M11" s="371"/>
    </row>
    <row r="12" spans="1:250" s="2" customFormat="1" ht="45" customHeight="1" x14ac:dyDescent="0.2">
      <c r="A12" s="187">
        <v>1</v>
      </c>
      <c r="B12" s="203" t="s">
        <v>124</v>
      </c>
      <c r="C12" s="61" t="s">
        <v>185</v>
      </c>
      <c r="D12" s="61" t="s">
        <v>157</v>
      </c>
      <c r="E12" s="61" t="s">
        <v>126</v>
      </c>
      <c r="F12" s="168" t="s">
        <v>126</v>
      </c>
      <c r="G12" s="242" t="s">
        <v>252</v>
      </c>
      <c r="H12" s="168" t="s">
        <v>128</v>
      </c>
      <c r="I12" s="183">
        <v>82500000</v>
      </c>
      <c r="J12" s="49">
        <v>3193615.11</v>
      </c>
      <c r="K12" s="50">
        <f t="shared" si="0"/>
        <v>3.8710486181818181E-2</v>
      </c>
      <c r="L12" s="51">
        <v>0</v>
      </c>
      <c r="M12" s="161"/>
    </row>
    <row r="13" spans="1:250" s="2" customFormat="1" ht="45" customHeight="1" thickBot="1" x14ac:dyDescent="0.25">
      <c r="A13" s="197">
        <v>2</v>
      </c>
      <c r="B13" s="204" t="s">
        <v>125</v>
      </c>
      <c r="C13" s="62" t="s">
        <v>186</v>
      </c>
      <c r="D13" s="62" t="s">
        <v>159</v>
      </c>
      <c r="E13" s="62" t="s">
        <v>126</v>
      </c>
      <c r="F13" s="205" t="s">
        <v>127</v>
      </c>
      <c r="G13" s="206" t="s">
        <v>215</v>
      </c>
      <c r="H13" s="205" t="s">
        <v>33</v>
      </c>
      <c r="I13" s="207">
        <v>1000000</v>
      </c>
      <c r="J13" s="208">
        <v>959641.18</v>
      </c>
      <c r="K13" s="36">
        <f t="shared" si="0"/>
        <v>0.95964118000000009</v>
      </c>
      <c r="L13" s="37">
        <v>111160.78</v>
      </c>
      <c r="M13" s="97"/>
    </row>
    <row r="14" spans="1:250" x14ac:dyDescent="0.2">
      <c r="A14" s="143"/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250" s="34" customFormat="1" x14ac:dyDescent="0.2">
      <c r="A15" s="144"/>
      <c r="B15" s="145" t="s">
        <v>91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68"/>
      <c r="O15" s="68"/>
      <c r="P15" s="68"/>
      <c r="Q15" s="68"/>
      <c r="R15" s="68"/>
      <c r="S15" s="68"/>
      <c r="T15" s="68"/>
      <c r="U15" s="68"/>
      <c r="V15" s="63"/>
      <c r="W15" s="69"/>
      <c r="X15" s="70"/>
      <c r="Y15" s="71"/>
      <c r="Z15" s="72"/>
      <c r="AA15" s="73"/>
      <c r="AB15" s="7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</row>
    <row r="16" spans="1:250" s="39" customFormat="1" ht="16.899999999999999" customHeight="1" x14ac:dyDescent="0.2">
      <c r="A16" s="162" t="s">
        <v>61</v>
      </c>
      <c r="B16" s="171" t="s">
        <v>133</v>
      </c>
      <c r="C16" s="172"/>
      <c r="D16" s="173"/>
      <c r="E16" s="174"/>
      <c r="F16" s="174"/>
      <c r="G16" s="147"/>
      <c r="H16" s="147"/>
      <c r="I16" s="147"/>
      <c r="J16" s="147"/>
      <c r="K16" s="147"/>
      <c r="L16" s="147"/>
      <c r="M16" s="147"/>
      <c r="N16" s="74"/>
      <c r="O16" s="74"/>
      <c r="P16" s="86"/>
      <c r="Q16" s="74"/>
      <c r="R16" s="86"/>
      <c r="S16" s="74"/>
      <c r="T16" s="74"/>
      <c r="U16" s="74"/>
      <c r="V16" s="74"/>
      <c r="W16" s="74"/>
      <c r="X16" s="75"/>
      <c r="Y16" s="1"/>
      <c r="Z16" s="76"/>
      <c r="AA16" s="76"/>
      <c r="AB16" s="76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</row>
    <row r="17" spans="1:13" x14ac:dyDescent="0.2">
      <c r="A17" s="143"/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x14ac:dyDescent="0.2">
      <c r="A18" s="143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 x14ac:dyDescent="0.2">
      <c r="A19" s="143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 x14ac:dyDescent="0.2">
      <c r="A20" s="143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x14ac:dyDescent="0.2">
      <c r="A21" s="143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 x14ac:dyDescent="0.2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</row>
  </sheetData>
  <mergeCells count="15">
    <mergeCell ref="A4:M4"/>
    <mergeCell ref="A11:M11"/>
    <mergeCell ref="F6:F9"/>
    <mergeCell ref="G6:G9"/>
    <mergeCell ref="A1:M1"/>
    <mergeCell ref="A2:A3"/>
    <mergeCell ref="B2:B3"/>
    <mergeCell ref="D2:G2"/>
    <mergeCell ref="H2:H3"/>
    <mergeCell ref="I2:K2"/>
    <mergeCell ref="L2:L3"/>
    <mergeCell ref="M2:M3"/>
    <mergeCell ref="D6:D9"/>
    <mergeCell ref="E6:E9"/>
    <mergeCell ref="C6:C9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L5" sqref="L5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55" t="s">
        <v>224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7"/>
    </row>
    <row r="2" spans="1:13" s="1" customFormat="1" ht="15.75" customHeight="1" thickBot="1" x14ac:dyDescent="0.25">
      <c r="A2" s="358" t="s">
        <v>11</v>
      </c>
      <c r="B2" s="360" t="s">
        <v>0</v>
      </c>
      <c r="C2" s="231"/>
      <c r="D2" s="362" t="s">
        <v>1</v>
      </c>
      <c r="E2" s="363"/>
      <c r="F2" s="363"/>
      <c r="G2" s="364"/>
      <c r="H2" s="360" t="s">
        <v>2</v>
      </c>
      <c r="I2" s="362" t="s">
        <v>3</v>
      </c>
      <c r="J2" s="363"/>
      <c r="K2" s="364"/>
      <c r="L2" s="365" t="s">
        <v>275</v>
      </c>
      <c r="M2" s="367" t="s">
        <v>10</v>
      </c>
    </row>
    <row r="3" spans="1:13" s="1" customFormat="1" ht="45" customHeight="1" thickBot="1" x14ac:dyDescent="0.25">
      <c r="A3" s="359"/>
      <c r="B3" s="361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61"/>
      <c r="I3" s="243" t="s">
        <v>8</v>
      </c>
      <c r="J3" s="105" t="s">
        <v>300</v>
      </c>
      <c r="K3" s="343" t="s">
        <v>301</v>
      </c>
      <c r="L3" s="366"/>
      <c r="M3" s="368"/>
    </row>
    <row r="4" spans="1:13" x14ac:dyDescent="0.25">
      <c r="A4" s="369" t="s">
        <v>129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1"/>
    </row>
    <row r="5" spans="1:13" ht="18.75" customHeight="1" thickBot="1" x14ac:dyDescent="0.3">
      <c r="A5" s="141">
        <v>1</v>
      </c>
      <c r="B5" s="209" t="s">
        <v>130</v>
      </c>
      <c r="C5" s="210" t="s">
        <v>143</v>
      </c>
      <c r="D5" s="210" t="s">
        <v>200</v>
      </c>
      <c r="E5" s="210" t="s">
        <v>151</v>
      </c>
      <c r="F5" s="158" t="s">
        <v>58</v>
      </c>
      <c r="G5" s="158" t="s">
        <v>132</v>
      </c>
      <c r="H5" s="211" t="s">
        <v>131</v>
      </c>
      <c r="I5" s="212">
        <v>11600000</v>
      </c>
      <c r="J5" s="60">
        <v>11564678.23</v>
      </c>
      <c r="K5" s="36">
        <f t="shared" ref="K5" si="0">J5/I5</f>
        <v>0.99695501982758628</v>
      </c>
      <c r="L5" s="60">
        <v>2612013.15</v>
      </c>
      <c r="M5" s="142"/>
    </row>
    <row r="6" spans="1:13" s="3" customFormat="1" x14ac:dyDescent="0.25">
      <c r="A6" s="23"/>
      <c r="B6" s="43"/>
      <c r="F6" s="30"/>
      <c r="G6" s="30"/>
      <c r="H6" s="20"/>
      <c r="I6" s="31"/>
      <c r="J6" s="22"/>
      <c r="K6" s="21"/>
      <c r="L6" s="22"/>
    </row>
    <row r="7" spans="1:13" s="3" customFormat="1" ht="30" customHeight="1" x14ac:dyDescent="0.25">
      <c r="A7" s="23"/>
      <c r="B7" s="43"/>
      <c r="F7" s="30"/>
      <c r="G7" s="30"/>
      <c r="H7" s="20"/>
      <c r="I7" s="31"/>
      <c r="J7" s="22"/>
      <c r="K7" s="21"/>
      <c r="L7" s="29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WB </vt:lpstr>
      <vt:lpstr>EIB </vt:lpstr>
      <vt:lpstr>EBRD</vt:lpstr>
      <vt:lpstr>CEB</vt:lpstr>
      <vt:lpstr>IFAD</vt:lpstr>
      <vt:lpstr>KfW</vt:lpstr>
      <vt:lpstr>SFD</vt:lpstr>
      <vt:lpstr>KFAD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2025-01-13T10:33:15Z</dcterms:modified>
</cp:coreProperties>
</file>