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"/>
    </mc:Choice>
  </mc:AlternateContent>
  <bookViews>
    <workbookView xWindow="0" yWindow="0" windowWidth="23595" windowHeight="10320" activeTab="2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5" l="1"/>
  <c r="J40" i="15"/>
  <c r="I40" i="15"/>
  <c r="K40" i="15" s="1"/>
  <c r="K39" i="15"/>
  <c r="K38" i="15"/>
  <c r="K36" i="15" l="1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5" i="15" l="1"/>
  <c r="J45" i="15"/>
  <c r="I45" i="15"/>
  <c r="K44" i="15"/>
  <c r="K43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5" i="15"/>
  <c r="K30" i="6"/>
  <c r="K10" i="6"/>
  <c r="K11" i="6"/>
  <c r="K5" i="10" l="1"/>
  <c r="K17" i="2"/>
  <c r="K16" i="2"/>
  <c r="K15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18" i="2"/>
  <c r="K19" i="2"/>
  <c r="K20" i="2"/>
  <c r="K5" i="2"/>
  <c r="K6" i="2"/>
  <c r="K7" i="2"/>
  <c r="K8" i="2"/>
  <c r="K9" i="2"/>
  <c r="K10" i="2"/>
  <c r="K11" i="2"/>
  <c r="K8" i="8" l="1"/>
  <c r="K18" i="6"/>
  <c r="K10" i="11"/>
  <c r="K8" i="11"/>
</calcChain>
</file>

<file path=xl/sharedStrings.xml><?xml version="1.0" encoding="utf-8"?>
<sst xmlns="http://schemas.openxmlformats.org/spreadsheetml/2006/main" count="647" uniqueCount="302">
  <si>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</si>
  <si>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</si>
  <si>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</si>
  <si>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</si>
  <si>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</si>
  <si>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</si>
  <si>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</si>
  <si>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</si>
  <si>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</si>
  <si>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</si>
  <si>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</si>
  <si>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</si>
  <si>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</si>
  <si>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</si>
  <si>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</si>
  <si>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</si>
  <si>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</si>
  <si>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</si>
  <si>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</si>
  <si>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</si>
  <si>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</si>
  <si>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</si>
  <si>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</si>
  <si>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</si>
  <si>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</si>
  <si>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</si>
  <si>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</si>
  <si>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</si>
  <si>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</si>
  <si>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</si>
  <si>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</si>
  <si>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</si>
  <si>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</si>
  <si>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</si>
  <si>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</si>
  <si>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</si>
  <si>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</si>
  <si>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</si>
  <si>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</si>
  <si>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</si>
  <si>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</si>
  <si>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</si>
  <si>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</si>
  <si>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</si>
  <si>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</si>
  <si>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</si>
  <si>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</si>
  <si>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</si>
  <si>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</si>
  <si>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</si>
  <si>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</si>
  <si>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</si>
  <si>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</si>
  <si>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</si>
  <si>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</si>
  <si>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</si>
  <si>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</si>
  <si>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</si>
  <si>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</si>
  <si>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</si>
  <si>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</si>
  <si>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</si>
  <si>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</si>
  <si>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</si>
  <si>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</si>
  <si>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</si>
  <si>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</si>
  <si>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</si>
  <si>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</si>
  <si>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</si>
  <si>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</si>
  <si>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</si>
  <si>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</si>
  <si>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</si>
  <si>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</si>
  <si>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</si>
  <si>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</si>
  <si>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</si>
  <si>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</si>
  <si>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</si>
  <si>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</si>
  <si>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</si>
  <si>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</si>
  <si>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</si>
  <si>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</si>
  <si>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</si>
  <si>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</si>
  <si>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</si>
  <si>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</si>
  <si>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</si>
  <si>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</si>
  <si>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</si>
  <si>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</si>
  <si>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</si>
  <si>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</si>
  <si>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</si>
  <si>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</si>
  <si>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</si>
  <si>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</si>
  <si>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</si>
  <si>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</si>
  <si>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</si>
  <si>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</si>
  <si>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</si>
  <si>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</si>
  <si>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</si>
  <si>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</si>
  <si>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</si>
  <si>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</si>
  <si>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</si>
  <si>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</si>
  <si>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</si>
  <si>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</si>
  <si>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</si>
  <si>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</si>
  <si>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</si>
  <si>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</si>
  <si>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</si>
  <si>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</si>
  <si>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</si>
  <si>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</si>
  <si>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</si>
  <si>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</si>
  <si>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</si>
  <si>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</si>
  <si>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</si>
  <si>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</si>
  <si>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</si>
  <si>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</si>
  <si>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</si>
  <si>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</si>
  <si>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</si>
  <si>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</si>
  <si>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</si>
  <si>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</si>
  <si>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</si>
  <si>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</si>
  <si>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</si>
  <si>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</si>
  <si>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</si>
  <si>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</si>
  <si>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</si>
  <si>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</si>
  <si>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</si>
  <si>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</si>
  <si>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</si>
  <si>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</si>
  <si>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</si>
  <si>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</si>
  <si>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</si>
  <si>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</si>
  <si>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</si>
  <si>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</si>
  <si>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</si>
  <si>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</si>
  <si>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</si>
  <si>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</si>
  <si>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</si>
  <si>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</si>
  <si>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</si>
  <si>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</si>
  <si>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</si>
  <si>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</si>
  <si>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</si>
  <si>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</si>
  <si>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</si>
  <si>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</si>
  <si>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</si>
  <si>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</si>
  <si>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</si>
  <si>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</si>
  <si>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</si>
  <si>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</si>
  <si>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</si>
  <si>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</si>
  <si>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</si>
  <si>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</si>
  <si>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</si>
  <si>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</si>
  <si>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</si>
  <si>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</si>
  <si>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</si>
  <si>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</si>
  <si>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</si>
  <si>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</si>
  <si>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</si>
  <si>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</si>
  <si>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</si>
  <si>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</si>
  <si>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</si>
  <si>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</si>
  <si>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</si>
  <si>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</si>
  <si>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</si>
  <si>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</si>
  <si>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</si>
  <si>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</si>
  <si>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</si>
  <si>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</si>
  <si>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</si>
  <si>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</si>
  <si>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</si>
  <si>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</si>
  <si>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</si>
  <si>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</si>
  <si>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</si>
  <si>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</si>
  <si>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</si>
  <si>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</si>
  <si>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</si>
  <si>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</si>
  <si>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</si>
  <si>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</si>
  <si>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</si>
  <si>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</si>
  <si>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</si>
  <si>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</si>
  <si>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</si>
  <si>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</si>
  <si>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</si>
  <si>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</si>
  <si>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</si>
  <si>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</si>
  <si>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</si>
  <si>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</si>
  <si>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</si>
  <si>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</si>
  <si>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</si>
  <si>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</si>
  <si>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</si>
  <si>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</si>
  <si>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</si>
  <si>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</si>
  <si>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</si>
  <si>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</si>
  <si>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</si>
  <si>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</si>
  <si>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</si>
  <si>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</si>
  <si>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</si>
  <si>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</si>
  <si>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</si>
  <si>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</si>
  <si>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</si>
  <si>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</si>
  <si>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</si>
  <si>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</si>
  <si>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</si>
  <si>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</si>
  <si>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</si>
  <si>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</si>
  <si>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</si>
  <si>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</si>
  <si>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</si>
  <si>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</si>
  <si>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</si>
  <si>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</si>
  <si>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</si>
  <si>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</si>
  <si>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</si>
  <si>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</si>
  <si>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</si>
  <si>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</si>
  <si>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</si>
  <si>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</si>
  <si>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</si>
  <si>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</si>
  <si>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</si>
  <si>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</si>
  <si>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</si>
  <si>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</si>
  <si>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</si>
  <si>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</si>
  <si>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</si>
  <si>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</si>
  <si>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</si>
  <si>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</si>
  <si>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</si>
  <si>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</si>
  <si>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</si>
  <si>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</si>
  <si>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</si>
  <si>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</si>
  <si>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</si>
  <si>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</si>
  <si>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</si>
  <si>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</si>
  <si>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</si>
  <si>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</si>
  <si>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</si>
  <si>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</si>
  <si>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</si>
  <si>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</si>
  <si>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</si>
  <si>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</si>
  <si>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</si>
  <si>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</si>
  <si>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</si>
  <si>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</si>
  <si>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</si>
  <si>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UKUPNO POVUČENO DO 31.07.2024.</t>
  </si>
  <si>
    <t>%  DO 31.07.2024.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</si>
</sst>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4" fontId="8" fillId="0" borderId="40" xfId="0" applyNumberFormat="1" applyFont="1" applyFill="1" applyBorder="1" applyAlignment="1">
      <alignment horizontal="center" vertical="center"/>
    </xf>
    <xf numFmtId="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top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pane ySplit="3" topLeftCell="A19" activePane="bottomLeft" state="frozen"/>
      <selection pane="bottomLeft" activeCell="L17" sqref="L17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83" t="s">
        <v>35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262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3" s="1" customFormat="1" ht="45" customHeight="1" thickBot="1" x14ac:dyDescent="0.25">
      <c r="A3" s="387"/>
      <c r="B3" s="389"/>
      <c r="C3" s="263" t="s">
        <v>4</v>
      </c>
      <c r="D3" s="102" t="s">
        <v>5</v>
      </c>
      <c r="E3" s="103" t="s">
        <v>9</v>
      </c>
      <c r="F3" s="263" t="s">
        <v>6</v>
      </c>
      <c r="G3" s="104" t="s">
        <v>7</v>
      </c>
      <c r="H3" s="389"/>
      <c r="I3" s="263" t="s">
        <v>8</v>
      </c>
      <c r="J3" s="105" t="s">
        <v>300</v>
      </c>
      <c r="K3" s="261" t="s">
        <v>301</v>
      </c>
      <c r="L3" s="394"/>
      <c r="M3" s="396"/>
    </row>
    <row r="4" spans="1:13" x14ac:dyDescent="0.25">
      <c r="A4" s="377" t="s">
        <v>15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64" t="s">
        <v>27</v>
      </c>
      <c r="G5" s="264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82" t="s">
        <v>143</v>
      </c>
      <c r="D6" s="182" t="s">
        <v>188</v>
      </c>
      <c r="E6" s="182" t="s">
        <v>149</v>
      </c>
      <c r="F6" s="264" t="s">
        <v>28</v>
      </c>
      <c r="G6" s="264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69" t="s">
        <v>142</v>
      </c>
      <c r="D7" s="369" t="s">
        <v>189</v>
      </c>
      <c r="E7" s="369" t="s">
        <v>151</v>
      </c>
      <c r="F7" s="380" t="s">
        <v>29</v>
      </c>
      <c r="G7" s="380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70"/>
      <c r="D8" s="370"/>
      <c r="E8" s="370"/>
      <c r="F8" s="381"/>
      <c r="G8" s="381"/>
      <c r="H8" s="90" t="s">
        <v>33</v>
      </c>
      <c r="I8" s="13">
        <v>16366193</v>
      </c>
      <c r="J8" s="13">
        <v>16215396.949999999</v>
      </c>
      <c r="K8" s="5">
        <f>J8/I8</f>
        <v>0.99078612539886335</v>
      </c>
      <c r="L8" s="4">
        <v>1372273.2499999998</v>
      </c>
      <c r="M8" s="89"/>
    </row>
    <row r="9" spans="1:13" x14ac:dyDescent="0.25">
      <c r="A9" s="114"/>
      <c r="B9" s="115" t="s">
        <v>13</v>
      </c>
      <c r="C9" s="370"/>
      <c r="D9" s="370"/>
      <c r="E9" s="370"/>
      <c r="F9" s="381"/>
      <c r="G9" s="381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71"/>
      <c r="D10" s="371"/>
      <c r="E10" s="371"/>
      <c r="F10" s="382"/>
      <c r="G10" s="382"/>
      <c r="H10" s="9" t="s">
        <v>33</v>
      </c>
      <c r="I10" s="14">
        <f>I8+I9</f>
        <v>27276989</v>
      </c>
      <c r="J10" s="14">
        <f>J8+J9</f>
        <v>27126192.940000001</v>
      </c>
      <c r="K10" s="6">
        <f t="shared" si="0"/>
        <v>0.99447167500782441</v>
      </c>
      <c r="L10" s="17">
        <f>L8+L9</f>
        <v>1372273.2499999998</v>
      </c>
      <c r="M10" s="93"/>
    </row>
    <row r="11" spans="1:13" ht="36.75" customHeight="1" x14ac:dyDescent="0.25">
      <c r="A11" s="122">
        <v>4</v>
      </c>
      <c r="B11" s="115" t="s">
        <v>19</v>
      </c>
      <c r="C11" s="344" t="s">
        <v>204</v>
      </c>
      <c r="D11" s="369" t="s">
        <v>190</v>
      </c>
      <c r="E11" s="369" t="s">
        <v>191</v>
      </c>
      <c r="F11" s="376" t="s">
        <v>30</v>
      </c>
      <c r="G11" s="376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45"/>
      <c r="D12" s="370"/>
      <c r="E12" s="370"/>
      <c r="F12" s="350"/>
      <c r="G12" s="350"/>
      <c r="H12" s="126" t="s">
        <v>33</v>
      </c>
      <c r="I12" s="13">
        <v>7179487</v>
      </c>
      <c r="J12" s="13">
        <v>6859017.7600000007</v>
      </c>
      <c r="K12" s="5">
        <f>J12/I12</f>
        <v>0.95536321188408035</v>
      </c>
      <c r="L12" s="4">
        <v>1034736.04</v>
      </c>
      <c r="M12" s="89"/>
    </row>
    <row r="13" spans="1:13" x14ac:dyDescent="0.25">
      <c r="A13" s="122"/>
      <c r="B13" s="127" t="s">
        <v>13</v>
      </c>
      <c r="C13" s="345"/>
      <c r="D13" s="370"/>
      <c r="E13" s="370"/>
      <c r="F13" s="350"/>
      <c r="G13" s="350"/>
      <c r="H13" s="128" t="s">
        <v>33</v>
      </c>
      <c r="I13" s="13">
        <v>12820513</v>
      </c>
      <c r="J13" s="13">
        <v>11474327.719999999</v>
      </c>
      <c r="K13" s="5">
        <f t="shared" ref="K13:K14" si="1">J13/I13</f>
        <v>0.89499754963003419</v>
      </c>
      <c r="L13" s="4">
        <v>2846711.88</v>
      </c>
      <c r="M13" s="89"/>
    </row>
    <row r="14" spans="1:13" x14ac:dyDescent="0.25">
      <c r="A14" s="129"/>
      <c r="B14" s="7" t="s">
        <v>14</v>
      </c>
      <c r="C14" s="346"/>
      <c r="D14" s="371"/>
      <c r="E14" s="371"/>
      <c r="F14" s="351"/>
      <c r="G14" s="351"/>
      <c r="H14" s="87" t="s">
        <v>33</v>
      </c>
      <c r="I14" s="14">
        <f>I12+I13</f>
        <v>20000000</v>
      </c>
      <c r="J14" s="14">
        <f>J12+J13</f>
        <v>18333345.48</v>
      </c>
      <c r="K14" s="6">
        <f t="shared" si="1"/>
        <v>0.91666727400000003</v>
      </c>
      <c r="L14" s="17">
        <f>L12+L13</f>
        <v>3881447.92</v>
      </c>
      <c r="M14" s="89"/>
    </row>
    <row r="15" spans="1:13" ht="45" customHeight="1" x14ac:dyDescent="0.25">
      <c r="A15" s="47">
        <v>5</v>
      </c>
      <c r="B15" s="130" t="s">
        <v>20</v>
      </c>
      <c r="C15" s="182" t="s">
        <v>144</v>
      </c>
      <c r="D15" s="182" t="s">
        <v>192</v>
      </c>
      <c r="E15" s="182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12080111.789999999</v>
      </c>
      <c r="K15" s="16">
        <f>J15/I15</f>
        <v>0.40267039299999996</v>
      </c>
      <c r="L15" s="19">
        <v>4508154.32</v>
      </c>
      <c r="M15" s="93"/>
    </row>
    <row r="16" spans="1:13" ht="36" x14ac:dyDescent="0.25">
      <c r="A16" s="133">
        <v>6</v>
      </c>
      <c r="B16" s="134" t="s">
        <v>21</v>
      </c>
      <c r="C16" s="369" t="s">
        <v>205</v>
      </c>
      <c r="D16" s="369" t="s">
        <v>193</v>
      </c>
      <c r="E16" s="369" t="s">
        <v>194</v>
      </c>
      <c r="F16" s="367" t="s">
        <v>32</v>
      </c>
      <c r="G16" s="350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70"/>
      <c r="D17" s="370"/>
      <c r="E17" s="370"/>
      <c r="F17" s="367"/>
      <c r="G17" s="350"/>
      <c r="H17" s="123" t="s">
        <v>33</v>
      </c>
      <c r="I17" s="13">
        <v>33600000</v>
      </c>
      <c r="J17" s="13">
        <v>10574791.33</v>
      </c>
      <c r="K17" s="5">
        <f>J17/I17</f>
        <v>0.3147259324404762</v>
      </c>
      <c r="L17" s="13">
        <v>4394368.33</v>
      </c>
      <c r="M17" s="89"/>
    </row>
    <row r="18" spans="1:13" x14ac:dyDescent="0.25">
      <c r="A18" s="42"/>
      <c r="B18" s="136" t="s">
        <v>13</v>
      </c>
      <c r="C18" s="370"/>
      <c r="D18" s="370"/>
      <c r="E18" s="370"/>
      <c r="F18" s="367"/>
      <c r="G18" s="350"/>
      <c r="H18" s="123" t="s">
        <v>33</v>
      </c>
      <c r="I18" s="13">
        <v>22400000</v>
      </c>
      <c r="J18" s="13">
        <v>6411000</v>
      </c>
      <c r="K18" s="5">
        <f t="shared" ref="K18:K19" si="2">J18/I18</f>
        <v>0.28620535714285716</v>
      </c>
      <c r="L18" s="13">
        <v>0</v>
      </c>
      <c r="M18" s="89"/>
    </row>
    <row r="19" spans="1:13" x14ac:dyDescent="0.25">
      <c r="A19" s="129"/>
      <c r="B19" s="46" t="s">
        <v>14</v>
      </c>
      <c r="C19" s="371"/>
      <c r="D19" s="371"/>
      <c r="E19" s="371"/>
      <c r="F19" s="368"/>
      <c r="G19" s="351"/>
      <c r="H19" s="137" t="s">
        <v>33</v>
      </c>
      <c r="I19" s="14">
        <f>I17+I18</f>
        <v>56000000</v>
      </c>
      <c r="J19" s="14">
        <f>J17+J18</f>
        <v>16985791.329999998</v>
      </c>
      <c r="K19" s="6">
        <f t="shared" si="2"/>
        <v>0.30331770232142852</v>
      </c>
      <c r="L19" s="14">
        <f>L17+L18</f>
        <v>4394368.33</v>
      </c>
      <c r="M19" s="93"/>
    </row>
    <row r="20" spans="1:13" s="3" customFormat="1" ht="24" customHeight="1" x14ac:dyDescent="0.25">
      <c r="A20" s="42">
        <v>7</v>
      </c>
      <c r="B20" s="268" t="s">
        <v>254</v>
      </c>
      <c r="C20" s="344" t="s">
        <v>144</v>
      </c>
      <c r="D20" s="347"/>
      <c r="E20" s="347"/>
      <c r="F20" s="372" t="s">
        <v>255</v>
      </c>
      <c r="G20" s="373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69" t="s">
        <v>12</v>
      </c>
      <c r="C21" s="345"/>
      <c r="D21" s="348"/>
      <c r="E21" s="348"/>
      <c r="F21" s="365"/>
      <c r="G21" s="374"/>
      <c r="H21" s="123" t="s">
        <v>33</v>
      </c>
      <c r="I21" s="259">
        <v>25000000</v>
      </c>
      <c r="J21" s="266">
        <v>62500</v>
      </c>
      <c r="K21" s="5">
        <f>J21/I21</f>
        <v>2.5000000000000001E-3</v>
      </c>
      <c r="L21" s="266">
        <v>0</v>
      </c>
      <c r="M21" s="89"/>
    </row>
    <row r="22" spans="1:13" x14ac:dyDescent="0.25">
      <c r="A22" s="42"/>
      <c r="B22" s="269" t="s">
        <v>13</v>
      </c>
      <c r="C22" s="345"/>
      <c r="D22" s="348"/>
      <c r="E22" s="348"/>
      <c r="F22" s="365"/>
      <c r="G22" s="374"/>
      <c r="H22" s="123" t="s">
        <v>33</v>
      </c>
      <c r="I22" s="259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70" t="s">
        <v>14</v>
      </c>
      <c r="C23" s="346"/>
      <c r="D23" s="349"/>
      <c r="E23" s="349"/>
      <c r="F23" s="366"/>
      <c r="G23" s="375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71" t="s">
        <v>258</v>
      </c>
      <c r="C24" s="344" t="s">
        <v>259</v>
      </c>
      <c r="D24" s="347"/>
      <c r="E24" s="347"/>
      <c r="F24" s="365" t="s">
        <v>260</v>
      </c>
      <c r="G24" s="365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72" t="s">
        <v>12</v>
      </c>
      <c r="C25" s="345"/>
      <c r="D25" s="348"/>
      <c r="E25" s="348"/>
      <c r="F25" s="365"/>
      <c r="G25" s="365"/>
      <c r="H25" s="123" t="s">
        <v>33</v>
      </c>
      <c r="I25" s="259">
        <v>30700000</v>
      </c>
      <c r="J25" s="266">
        <v>76750</v>
      </c>
      <c r="K25" s="5">
        <f>J25/I25</f>
        <v>2.5000000000000001E-3</v>
      </c>
      <c r="L25" s="266">
        <v>0</v>
      </c>
      <c r="M25" s="89"/>
    </row>
    <row r="26" spans="1:13" x14ac:dyDescent="0.25">
      <c r="A26" s="42"/>
      <c r="B26" s="272" t="s">
        <v>13</v>
      </c>
      <c r="C26" s="345"/>
      <c r="D26" s="348"/>
      <c r="E26" s="348"/>
      <c r="F26" s="365"/>
      <c r="G26" s="365"/>
      <c r="H26" s="123" t="s">
        <v>33</v>
      </c>
      <c r="I26" s="259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70" t="s">
        <v>14</v>
      </c>
      <c r="C27" s="346"/>
      <c r="D27" s="349"/>
      <c r="E27" s="349"/>
      <c r="F27" s="366"/>
      <c r="G27" s="366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44" t="s">
        <v>206</v>
      </c>
      <c r="D28" s="347"/>
      <c r="E28" s="347"/>
      <c r="F28" s="350" t="s">
        <v>270</v>
      </c>
      <c r="G28" s="367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45"/>
      <c r="D29" s="348"/>
      <c r="E29" s="348"/>
      <c r="F29" s="350"/>
      <c r="G29" s="367"/>
      <c r="H29" s="123" t="s">
        <v>33</v>
      </c>
      <c r="I29" s="55">
        <v>25000000</v>
      </c>
      <c r="J29" s="266">
        <v>62500</v>
      </c>
      <c r="K29" s="5">
        <f>J29/I29</f>
        <v>2.5000000000000001E-3</v>
      </c>
      <c r="L29" s="266">
        <v>0</v>
      </c>
      <c r="M29" s="89"/>
    </row>
    <row r="30" spans="1:13" x14ac:dyDescent="0.25">
      <c r="A30" s="42"/>
      <c r="B30" s="106" t="s">
        <v>13</v>
      </c>
      <c r="C30" s="345"/>
      <c r="D30" s="348"/>
      <c r="E30" s="348"/>
      <c r="F30" s="350"/>
      <c r="G30" s="367"/>
      <c r="H30" s="123" t="s">
        <v>33</v>
      </c>
      <c r="I30" s="55">
        <v>14000000</v>
      </c>
      <c r="J30" s="13">
        <v>6635000</v>
      </c>
      <c r="K30" s="5">
        <f t="shared" ref="K30:K31" si="5">J30/I30</f>
        <v>0.47392857142857142</v>
      </c>
      <c r="L30" s="13">
        <v>6600000</v>
      </c>
      <c r="M30" s="89"/>
    </row>
    <row r="31" spans="1:13" x14ac:dyDescent="0.25">
      <c r="A31" s="47"/>
      <c r="B31" s="270" t="s">
        <v>14</v>
      </c>
      <c r="C31" s="345"/>
      <c r="D31" s="349"/>
      <c r="E31" s="349"/>
      <c r="F31" s="351"/>
      <c r="G31" s="368"/>
      <c r="H31" s="137" t="s">
        <v>33</v>
      </c>
      <c r="I31" s="139">
        <f>I29+I30</f>
        <v>39000000</v>
      </c>
      <c r="J31" s="139">
        <f>J29+J30</f>
        <v>6697500</v>
      </c>
      <c r="K31" s="6">
        <f t="shared" si="5"/>
        <v>0.17173076923076924</v>
      </c>
      <c r="L31" s="139">
        <f>L29+L30</f>
        <v>6600000</v>
      </c>
      <c r="M31" s="93"/>
    </row>
    <row r="32" spans="1:13" s="3" customFormat="1" ht="24" customHeight="1" x14ac:dyDescent="0.25">
      <c r="A32" s="42">
        <v>10</v>
      </c>
      <c r="B32" s="268" t="s">
        <v>290</v>
      </c>
      <c r="C32" s="344" t="s">
        <v>291</v>
      </c>
      <c r="D32" s="347"/>
      <c r="E32" s="347"/>
      <c r="F32" s="350" t="s">
        <v>292</v>
      </c>
      <c r="G32" s="367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45"/>
      <c r="D33" s="348"/>
      <c r="E33" s="348"/>
      <c r="F33" s="350"/>
      <c r="G33" s="367"/>
      <c r="H33" s="123" t="s">
        <v>33</v>
      </c>
      <c r="I33" s="259">
        <v>55380000</v>
      </c>
      <c r="J33" s="266">
        <v>55380000</v>
      </c>
      <c r="K33" s="5">
        <f>J33/I33</f>
        <v>1</v>
      </c>
      <c r="L33" s="266">
        <v>55380000</v>
      </c>
      <c r="M33" s="89"/>
    </row>
    <row r="34" spans="1:13" x14ac:dyDescent="0.25">
      <c r="A34" s="42"/>
      <c r="B34" s="106" t="s">
        <v>13</v>
      </c>
      <c r="C34" s="345"/>
      <c r="D34" s="348"/>
      <c r="E34" s="348"/>
      <c r="F34" s="350"/>
      <c r="G34" s="367"/>
      <c r="H34" s="123" t="s">
        <v>33</v>
      </c>
      <c r="I34" s="259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x14ac:dyDescent="0.25">
      <c r="A35" s="47"/>
      <c r="B35" s="270" t="s">
        <v>14</v>
      </c>
      <c r="C35" s="346"/>
      <c r="D35" s="349"/>
      <c r="E35" s="349"/>
      <c r="F35" s="351"/>
      <c r="G35" s="368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30" customHeight="1" x14ac:dyDescent="0.25">
      <c r="A36" s="47">
        <v>11</v>
      </c>
      <c r="B36" s="342" t="s">
        <v>294</v>
      </c>
      <c r="C36" s="340" t="s">
        <v>199</v>
      </c>
      <c r="D36" s="339"/>
      <c r="E36" s="339"/>
      <c r="F36" s="341" t="s">
        <v>295</v>
      </c>
      <c r="G36" s="341" t="s">
        <v>296</v>
      </c>
      <c r="H36" s="113" t="s">
        <v>33</v>
      </c>
      <c r="I36" s="234">
        <v>46100000</v>
      </c>
      <c r="J36" s="66">
        <v>115250</v>
      </c>
      <c r="K36" s="16">
        <f>J36/I36</f>
        <v>2.5000000000000001E-3</v>
      </c>
      <c r="L36" s="19">
        <v>115250</v>
      </c>
      <c r="M36" s="93"/>
    </row>
    <row r="37" spans="1:13" s="3" customFormat="1" ht="45" customHeight="1" x14ac:dyDescent="0.25">
      <c r="A37" s="42">
        <v>12</v>
      </c>
      <c r="B37" s="271" t="s">
        <v>298</v>
      </c>
      <c r="C37" s="344" t="s">
        <v>144</v>
      </c>
      <c r="D37" s="347"/>
      <c r="E37" s="347"/>
      <c r="F37" s="350" t="s">
        <v>299</v>
      </c>
      <c r="G37" s="350" t="s">
        <v>256</v>
      </c>
      <c r="H37" s="138"/>
      <c r="I37" s="44"/>
      <c r="J37" s="44"/>
      <c r="K37" s="45"/>
      <c r="L37" s="44"/>
      <c r="M37" s="89"/>
    </row>
    <row r="38" spans="1:13" x14ac:dyDescent="0.25">
      <c r="A38" s="42"/>
      <c r="B38" s="106" t="s">
        <v>12</v>
      </c>
      <c r="C38" s="345"/>
      <c r="D38" s="348"/>
      <c r="E38" s="348"/>
      <c r="F38" s="350"/>
      <c r="G38" s="350"/>
      <c r="H38" s="123" t="s">
        <v>33</v>
      </c>
      <c r="I38" s="259">
        <v>12000000</v>
      </c>
      <c r="J38" s="266">
        <v>30000</v>
      </c>
      <c r="K38" s="5">
        <f>J38/I38</f>
        <v>2.5000000000000001E-3</v>
      </c>
      <c r="L38" s="266">
        <v>30000</v>
      </c>
      <c r="M38" s="89"/>
    </row>
    <row r="39" spans="1:13" x14ac:dyDescent="0.25">
      <c r="A39" s="42"/>
      <c r="B39" s="106" t="s">
        <v>297</v>
      </c>
      <c r="C39" s="345"/>
      <c r="D39" s="348"/>
      <c r="E39" s="348"/>
      <c r="F39" s="350"/>
      <c r="G39" s="350"/>
      <c r="H39" s="123" t="s">
        <v>33</v>
      </c>
      <c r="I39" s="259">
        <v>25000000</v>
      </c>
      <c r="J39" s="13">
        <v>62500</v>
      </c>
      <c r="K39" s="5">
        <f t="shared" ref="K39:K40" si="7">J39/I39</f>
        <v>2.5000000000000001E-3</v>
      </c>
      <c r="L39" s="13">
        <v>62500</v>
      </c>
      <c r="M39" s="89"/>
    </row>
    <row r="40" spans="1:13" ht="15.75" thickBot="1" x14ac:dyDescent="0.3">
      <c r="A40" s="47"/>
      <c r="B40" s="270" t="s">
        <v>14</v>
      </c>
      <c r="C40" s="346"/>
      <c r="D40" s="349"/>
      <c r="E40" s="349"/>
      <c r="F40" s="351"/>
      <c r="G40" s="351"/>
      <c r="H40" s="137" t="s">
        <v>33</v>
      </c>
      <c r="I40" s="139">
        <f>I38+I39</f>
        <v>37000000</v>
      </c>
      <c r="J40" s="139">
        <f>J38+J39</f>
        <v>92500</v>
      </c>
      <c r="K40" s="6">
        <f t="shared" si="7"/>
        <v>2.5000000000000001E-3</v>
      </c>
      <c r="L40" s="139">
        <f>L38+L39</f>
        <v>92500</v>
      </c>
      <c r="M40" s="93"/>
    </row>
    <row r="41" spans="1:13" ht="15.75" thickBot="1" x14ac:dyDescent="0.3">
      <c r="A41" s="362" t="s">
        <v>257</v>
      </c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4"/>
    </row>
    <row r="42" spans="1:13" s="3" customFormat="1" ht="24" customHeight="1" x14ac:dyDescent="0.25">
      <c r="A42" s="275">
        <v>1</v>
      </c>
      <c r="B42" s="276" t="s">
        <v>262</v>
      </c>
      <c r="C42" s="352" t="s">
        <v>144</v>
      </c>
      <c r="D42" s="354"/>
      <c r="E42" s="354"/>
      <c r="F42" s="356" t="s">
        <v>255</v>
      </c>
      <c r="G42" s="359" t="s">
        <v>263</v>
      </c>
      <c r="H42" s="277"/>
      <c r="I42" s="278"/>
      <c r="J42" s="278"/>
      <c r="K42" s="279"/>
      <c r="L42" s="278"/>
      <c r="M42" s="280"/>
    </row>
    <row r="43" spans="1:13" x14ac:dyDescent="0.25">
      <c r="A43" s="42"/>
      <c r="B43" s="273" t="s">
        <v>12</v>
      </c>
      <c r="C43" s="345"/>
      <c r="D43" s="348"/>
      <c r="E43" s="348"/>
      <c r="F43" s="357"/>
      <c r="G43" s="360"/>
      <c r="H43" s="123" t="s">
        <v>33</v>
      </c>
      <c r="I43" s="256">
        <v>1150000</v>
      </c>
      <c r="J43" s="266">
        <v>0</v>
      </c>
      <c r="K43" s="5">
        <f>J43/I43</f>
        <v>0</v>
      </c>
      <c r="L43" s="13">
        <v>0</v>
      </c>
      <c r="M43" s="89"/>
    </row>
    <row r="44" spans="1:13" x14ac:dyDescent="0.25">
      <c r="A44" s="42"/>
      <c r="B44" s="273" t="s">
        <v>13</v>
      </c>
      <c r="C44" s="345"/>
      <c r="D44" s="348"/>
      <c r="E44" s="348"/>
      <c r="F44" s="357"/>
      <c r="G44" s="360"/>
      <c r="H44" s="123" t="s">
        <v>33</v>
      </c>
      <c r="I44" s="256">
        <v>1150000</v>
      </c>
      <c r="J44" s="13">
        <v>0</v>
      </c>
      <c r="K44" s="5">
        <f t="shared" ref="K44:K45" si="8">J44/I44</f>
        <v>0</v>
      </c>
      <c r="L44" s="13">
        <v>0</v>
      </c>
      <c r="M44" s="89"/>
    </row>
    <row r="45" spans="1:13" ht="15.75" thickBot="1" x14ac:dyDescent="0.3">
      <c r="A45" s="41"/>
      <c r="B45" s="281" t="s">
        <v>95</v>
      </c>
      <c r="C45" s="353"/>
      <c r="D45" s="355"/>
      <c r="E45" s="355"/>
      <c r="F45" s="358"/>
      <c r="G45" s="361"/>
      <c r="H45" s="282" t="s">
        <v>33</v>
      </c>
      <c r="I45" s="140">
        <f>I43+I44</f>
        <v>2300000</v>
      </c>
      <c r="J45" s="140">
        <f>J43+J44</f>
        <v>0</v>
      </c>
      <c r="K45" s="283">
        <f t="shared" si="8"/>
        <v>0</v>
      </c>
      <c r="L45" s="140">
        <f>L43+L44</f>
        <v>0</v>
      </c>
      <c r="M45" s="97"/>
    </row>
    <row r="46" spans="1:13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3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  <row r="48" spans="1:13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3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</row>
    <row r="55" spans="1:13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3" x14ac:dyDescent="0.2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</sheetData>
  <mergeCells count="55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7:C10"/>
    <mergeCell ref="D7:D10"/>
    <mergeCell ref="E7:E10"/>
    <mergeCell ref="F7:F10"/>
    <mergeCell ref="G7:G10"/>
    <mergeCell ref="C11:C14"/>
    <mergeCell ref="D11:D14"/>
    <mergeCell ref="E11:E14"/>
    <mergeCell ref="F11:F14"/>
    <mergeCell ref="G11:G14"/>
    <mergeCell ref="C20:C23"/>
    <mergeCell ref="D20:D23"/>
    <mergeCell ref="E20:E23"/>
    <mergeCell ref="F20:F23"/>
    <mergeCell ref="G20:G23"/>
    <mergeCell ref="C16:C19"/>
    <mergeCell ref="D16:D19"/>
    <mergeCell ref="E16:E19"/>
    <mergeCell ref="F16:F19"/>
    <mergeCell ref="G16:G19"/>
    <mergeCell ref="A41:M41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42:C45"/>
    <mergeCell ref="D42:D45"/>
    <mergeCell ref="E42:E45"/>
    <mergeCell ref="F42:F45"/>
    <mergeCell ref="G42:G45"/>
    <mergeCell ref="C37:C40"/>
    <mergeCell ref="D37:D40"/>
    <mergeCell ref="E37:E40"/>
    <mergeCell ref="F37:F40"/>
    <mergeCell ref="G37:G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pane ySplit="3" topLeftCell="A4" activePane="bottomLeft" state="frozen"/>
      <selection pane="bottomLeft" activeCell="L5" sqref="L5: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83" t="s">
        <v>218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4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4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300</v>
      </c>
      <c r="K3" s="343" t="s">
        <v>301</v>
      </c>
      <c r="L3" s="394"/>
      <c r="M3" s="396"/>
    </row>
    <row r="4" spans="1:14" x14ac:dyDescent="0.2">
      <c r="A4" s="397" t="s">
        <v>42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9"/>
    </row>
    <row r="5" spans="1:14" ht="75" customHeight="1" x14ac:dyDescent="0.2">
      <c r="A5" s="148">
        <v>1</v>
      </c>
      <c r="B5" s="227" t="s">
        <v>36</v>
      </c>
      <c r="C5" s="153" t="s">
        <v>142</v>
      </c>
      <c r="D5" s="225" t="s">
        <v>170</v>
      </c>
      <c r="E5" s="152" t="s">
        <v>171</v>
      </c>
      <c r="F5" s="131" t="s">
        <v>43</v>
      </c>
      <c r="G5" s="257" t="s">
        <v>44</v>
      </c>
      <c r="H5" s="150" t="s">
        <v>33</v>
      </c>
      <c r="I5" s="149">
        <v>15000000</v>
      </c>
      <c r="J5" s="226">
        <v>0</v>
      </c>
      <c r="K5" s="65">
        <f t="shared" ref="K5:K13" si="0">J5/I5</f>
        <v>0</v>
      </c>
      <c r="L5" s="66">
        <v>0</v>
      </c>
      <c r="M5" s="230" t="s">
        <v>202</v>
      </c>
    </row>
    <row r="6" spans="1:14" ht="45" customHeight="1" x14ac:dyDescent="0.2">
      <c r="A6" s="148">
        <v>2</v>
      </c>
      <c r="B6" s="149" t="s">
        <v>37</v>
      </c>
      <c r="C6" s="153" t="s">
        <v>143</v>
      </c>
      <c r="D6" s="228"/>
      <c r="E6" s="228"/>
      <c r="F6" s="131" t="s">
        <v>45</v>
      </c>
      <c r="G6" s="236" t="s">
        <v>243</v>
      </c>
      <c r="H6" s="150" t="s">
        <v>33</v>
      </c>
      <c r="I6" s="149">
        <v>100000000</v>
      </c>
      <c r="J6" s="64">
        <v>93050000</v>
      </c>
      <c r="K6" s="65">
        <f t="shared" si="0"/>
        <v>0.93049999999999999</v>
      </c>
      <c r="L6" s="66">
        <v>30950000</v>
      </c>
      <c r="M6" s="151"/>
    </row>
    <row r="7" spans="1:14" ht="45" customHeight="1" x14ac:dyDescent="0.2">
      <c r="A7" s="148">
        <v>3</v>
      </c>
      <c r="B7" s="149" t="s">
        <v>38</v>
      </c>
      <c r="C7" s="153" t="s">
        <v>184</v>
      </c>
      <c r="D7" s="225" t="s">
        <v>172</v>
      </c>
      <c r="E7" s="153" t="s">
        <v>173</v>
      </c>
      <c r="F7" s="131" t="s">
        <v>46</v>
      </c>
      <c r="G7" s="236" t="s">
        <v>235</v>
      </c>
      <c r="H7" s="15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30" t="s">
        <v>203</v>
      </c>
    </row>
    <row r="8" spans="1:14" ht="15" customHeight="1" x14ac:dyDescent="0.2">
      <c r="A8" s="148">
        <v>4</v>
      </c>
      <c r="B8" s="227" t="s">
        <v>39</v>
      </c>
      <c r="C8" s="153" t="s">
        <v>143</v>
      </c>
      <c r="D8" s="152">
        <v>43216</v>
      </c>
      <c r="E8" s="153" t="s">
        <v>149</v>
      </c>
      <c r="F8" s="131" t="s">
        <v>47</v>
      </c>
      <c r="G8" s="236" t="s">
        <v>48</v>
      </c>
      <c r="H8" s="15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1"/>
    </row>
    <row r="9" spans="1:14" ht="15" customHeight="1" x14ac:dyDescent="0.2">
      <c r="A9" s="148">
        <v>5</v>
      </c>
      <c r="B9" s="149" t="s">
        <v>40</v>
      </c>
      <c r="C9" s="153" t="s">
        <v>143</v>
      </c>
      <c r="D9" s="153"/>
      <c r="E9" s="153"/>
      <c r="F9" s="131" t="s">
        <v>47</v>
      </c>
      <c r="G9" s="236" t="s">
        <v>48</v>
      </c>
      <c r="H9" s="15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1"/>
    </row>
    <row r="10" spans="1:14" ht="30" customHeight="1" x14ac:dyDescent="0.2">
      <c r="A10" s="148">
        <v>6</v>
      </c>
      <c r="B10" s="149" t="s">
        <v>160</v>
      </c>
      <c r="C10" s="153" t="s">
        <v>144</v>
      </c>
      <c r="D10" s="225" t="s">
        <v>174</v>
      </c>
      <c r="E10" s="153" t="s">
        <v>135</v>
      </c>
      <c r="F10" s="131" t="s">
        <v>49</v>
      </c>
      <c r="G10" s="236" t="s">
        <v>50</v>
      </c>
      <c r="H10" s="150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1"/>
    </row>
    <row r="11" spans="1:14" ht="30" customHeight="1" x14ac:dyDescent="0.2">
      <c r="A11" s="148">
        <v>7</v>
      </c>
      <c r="B11" s="149" t="s">
        <v>41</v>
      </c>
      <c r="C11" s="153" t="s">
        <v>144</v>
      </c>
      <c r="D11" s="225" t="s">
        <v>174</v>
      </c>
      <c r="E11" s="153" t="s">
        <v>135</v>
      </c>
      <c r="F11" s="131" t="s">
        <v>51</v>
      </c>
      <c r="G11" s="236" t="s">
        <v>50</v>
      </c>
      <c r="H11" s="150" t="s">
        <v>33</v>
      </c>
      <c r="I11" s="149">
        <v>19000000</v>
      </c>
      <c r="J11" s="64">
        <v>15000000</v>
      </c>
      <c r="K11" s="65">
        <f t="shared" si="0"/>
        <v>0.78947368421052633</v>
      </c>
      <c r="L11" s="66">
        <v>3000000</v>
      </c>
      <c r="M11" s="151"/>
    </row>
    <row r="12" spans="1:14" s="81" customFormat="1" ht="30" customHeight="1" x14ac:dyDescent="0.2">
      <c r="A12" s="148">
        <v>8</v>
      </c>
      <c r="B12" s="149" t="s">
        <v>165</v>
      </c>
      <c r="C12" s="153" t="s">
        <v>143</v>
      </c>
      <c r="D12" s="229" t="s">
        <v>166</v>
      </c>
      <c r="E12" s="154" t="s">
        <v>167</v>
      </c>
      <c r="F12" s="131" t="s">
        <v>168</v>
      </c>
      <c r="G12" s="236" t="s">
        <v>169</v>
      </c>
      <c r="H12" s="150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5"/>
      <c r="N12" s="80"/>
    </row>
    <row r="13" spans="1:14" s="88" customFormat="1" ht="30" customHeight="1" thickBot="1" x14ac:dyDescent="0.25">
      <c r="A13" s="141">
        <v>9</v>
      </c>
      <c r="B13" s="156" t="s">
        <v>161</v>
      </c>
      <c r="C13" s="222" t="s">
        <v>143</v>
      </c>
      <c r="D13" s="159" t="s">
        <v>162</v>
      </c>
      <c r="E13" s="157" t="s">
        <v>138</v>
      </c>
      <c r="F13" s="158" t="s">
        <v>163</v>
      </c>
      <c r="G13" s="240" t="s">
        <v>164</v>
      </c>
      <c r="H13" s="159" t="s">
        <v>33</v>
      </c>
      <c r="I13" s="156">
        <v>340000000</v>
      </c>
      <c r="J13" s="82">
        <v>138940000</v>
      </c>
      <c r="K13" s="83">
        <f t="shared" si="0"/>
        <v>0.40864705882352942</v>
      </c>
      <c r="L13" s="84">
        <v>70200000</v>
      </c>
      <c r="M13" s="160"/>
      <c r="N13" s="223"/>
    </row>
    <row r="14" spans="1:14" x14ac:dyDescent="0.2">
      <c r="A14" s="400" t="s">
        <v>52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2"/>
    </row>
    <row r="15" spans="1:14" s="81" customFormat="1" ht="45" customHeight="1" x14ac:dyDescent="0.2">
      <c r="A15" s="148">
        <v>1</v>
      </c>
      <c r="B15" s="149" t="s">
        <v>53</v>
      </c>
      <c r="C15" s="153" t="s">
        <v>143</v>
      </c>
      <c r="D15" s="153" t="s">
        <v>56</v>
      </c>
      <c r="E15" s="153" t="s">
        <v>149</v>
      </c>
      <c r="F15" s="213" t="s">
        <v>28</v>
      </c>
      <c r="G15" s="265" t="s">
        <v>57</v>
      </c>
      <c r="H15" s="213" t="s">
        <v>60</v>
      </c>
      <c r="I15" s="183">
        <v>6800000</v>
      </c>
      <c r="J15" s="66">
        <v>3115409.67</v>
      </c>
      <c r="K15" s="65">
        <f t="shared" ref="K15:K20" si="1">J15/I15</f>
        <v>0.45814848088235294</v>
      </c>
      <c r="L15" s="233">
        <v>0</v>
      </c>
      <c r="M15" s="155"/>
    </row>
    <row r="16" spans="1:14" s="81" customFormat="1" ht="45" customHeight="1" x14ac:dyDescent="0.2">
      <c r="A16" s="148">
        <v>2</v>
      </c>
      <c r="B16" s="149" t="s">
        <v>54</v>
      </c>
      <c r="C16" s="153" t="s">
        <v>143</v>
      </c>
      <c r="D16" s="153" t="s">
        <v>136</v>
      </c>
      <c r="E16" s="153" t="s">
        <v>135</v>
      </c>
      <c r="F16" s="213" t="s">
        <v>58</v>
      </c>
      <c r="G16" s="265" t="s">
        <v>26</v>
      </c>
      <c r="H16" s="213" t="s">
        <v>60</v>
      </c>
      <c r="I16" s="183">
        <v>19422000</v>
      </c>
      <c r="J16" s="66">
        <v>16167647.890000001</v>
      </c>
      <c r="K16" s="65">
        <f t="shared" si="1"/>
        <v>0.83243990783647415</v>
      </c>
      <c r="L16" s="233">
        <v>0</v>
      </c>
      <c r="M16" s="155"/>
    </row>
    <row r="17" spans="1:63" s="81" customFormat="1" ht="60" customHeight="1" x14ac:dyDescent="0.2">
      <c r="A17" s="148">
        <v>3</v>
      </c>
      <c r="B17" s="149" t="s">
        <v>55</v>
      </c>
      <c r="C17" s="153" t="s">
        <v>143</v>
      </c>
      <c r="D17" s="153" t="s">
        <v>137</v>
      </c>
      <c r="E17" s="153" t="s">
        <v>150</v>
      </c>
      <c r="F17" s="213" t="s">
        <v>59</v>
      </c>
      <c r="G17" s="265" t="s">
        <v>26</v>
      </c>
      <c r="H17" s="213" t="s">
        <v>60</v>
      </c>
      <c r="I17" s="183">
        <v>11780000</v>
      </c>
      <c r="J17" s="66">
        <v>10602000</v>
      </c>
      <c r="K17" s="65">
        <f t="shared" si="1"/>
        <v>0.9</v>
      </c>
      <c r="L17" s="66">
        <v>0</v>
      </c>
      <c r="M17" s="155"/>
    </row>
    <row r="18" spans="1:63" ht="30" customHeight="1" x14ac:dyDescent="0.2">
      <c r="A18" s="245">
        <v>4</v>
      </c>
      <c r="B18" s="234" t="s">
        <v>225</v>
      </c>
      <c r="C18" s="153" t="s">
        <v>143</v>
      </c>
      <c r="D18" s="250" t="s">
        <v>228</v>
      </c>
      <c r="E18" s="153" t="s">
        <v>99</v>
      </c>
      <c r="F18" s="153" t="s">
        <v>99</v>
      </c>
      <c r="G18" s="241" t="s">
        <v>214</v>
      </c>
      <c r="H18" s="213" t="s">
        <v>60</v>
      </c>
      <c r="I18" s="244">
        <v>5000000</v>
      </c>
      <c r="J18" s="66">
        <v>3500000</v>
      </c>
      <c r="K18" s="65">
        <f t="shared" si="1"/>
        <v>0.7</v>
      </c>
      <c r="L18" s="233">
        <v>0</v>
      </c>
      <c r="M18" s="151"/>
    </row>
    <row r="19" spans="1:63" ht="60" customHeight="1" x14ac:dyDescent="0.2">
      <c r="A19" s="246">
        <v>5</v>
      </c>
      <c r="B19" s="249" t="s">
        <v>226</v>
      </c>
      <c r="C19" s="153" t="s">
        <v>144</v>
      </c>
      <c r="D19" s="250" t="s">
        <v>229</v>
      </c>
      <c r="E19" s="250" t="s">
        <v>230</v>
      </c>
      <c r="F19" s="250" t="s">
        <v>230</v>
      </c>
      <c r="G19" s="267" t="s">
        <v>244</v>
      </c>
      <c r="H19" s="213" t="s">
        <v>60</v>
      </c>
      <c r="I19" s="244">
        <v>595000</v>
      </c>
      <c r="J19" s="66">
        <v>0</v>
      </c>
      <c r="K19" s="65">
        <f t="shared" si="1"/>
        <v>0</v>
      </c>
      <c r="L19" s="233">
        <v>0</v>
      </c>
      <c r="M19" s="151"/>
    </row>
    <row r="20" spans="1:63" ht="45" customHeight="1" thickBot="1" x14ac:dyDescent="0.25">
      <c r="A20" s="247">
        <v>6</v>
      </c>
      <c r="B20" s="238" t="s">
        <v>227</v>
      </c>
      <c r="C20" s="222" t="s">
        <v>144</v>
      </c>
      <c r="D20" s="251" t="s">
        <v>229</v>
      </c>
      <c r="E20" s="251" t="s">
        <v>230</v>
      </c>
      <c r="F20" s="251" t="s">
        <v>230</v>
      </c>
      <c r="G20" s="274" t="s">
        <v>244</v>
      </c>
      <c r="H20" s="217" t="s">
        <v>60</v>
      </c>
      <c r="I20" s="252">
        <v>1500000</v>
      </c>
      <c r="J20" s="218">
        <v>642857</v>
      </c>
      <c r="K20" s="219">
        <f t="shared" si="1"/>
        <v>0.42857133333333336</v>
      </c>
      <c r="L20" s="220">
        <v>642857</v>
      </c>
      <c r="M20" s="221"/>
    </row>
    <row r="22" spans="1:63" s="34" customFormat="1" x14ac:dyDescent="0.2">
      <c r="A22" s="32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3"/>
      <c r="W22" s="69"/>
      <c r="X22" s="70"/>
      <c r="Y22" s="71"/>
      <c r="Z22" s="72"/>
      <c r="AA22" s="73"/>
      <c r="AB22" s="7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</row>
    <row r="23" spans="1:63" x14ac:dyDescent="0.2">
      <c r="A23" s="143"/>
      <c r="B23" s="143"/>
      <c r="C23" s="143"/>
      <c r="D23" s="143"/>
      <c r="E23" s="143"/>
      <c r="F23" s="143"/>
      <c r="G23" s="143"/>
    </row>
  </sheetData>
  <mergeCells count="10">
    <mergeCell ref="A4:M4"/>
    <mergeCell ref="A14:M14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pane ySplit="3" topLeftCell="A16" activePane="bottomLeft" state="frozen"/>
      <selection pane="bottomLeft" activeCell="J27" sqref="J2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83" t="s">
        <v>219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  <c r="N1" s="143"/>
    </row>
    <row r="2" spans="1:14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  <c r="N2" s="143"/>
    </row>
    <row r="3" spans="1:14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300</v>
      </c>
      <c r="K3" s="343" t="s">
        <v>301</v>
      </c>
      <c r="L3" s="394"/>
      <c r="M3" s="396"/>
      <c r="N3" s="143"/>
    </row>
    <row r="4" spans="1:14" ht="12.75" thickBot="1" x14ac:dyDescent="0.25">
      <c r="A4" s="403" t="s">
        <v>62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  <c r="N4" s="143"/>
    </row>
    <row r="5" spans="1:14" s="2" customFormat="1" ht="75" customHeight="1" x14ac:dyDescent="0.2">
      <c r="A5" s="101">
        <v>1</v>
      </c>
      <c r="B5" s="293" t="s">
        <v>64</v>
      </c>
      <c r="C5" s="294" t="s">
        <v>144</v>
      </c>
      <c r="D5" s="294" t="s">
        <v>175</v>
      </c>
      <c r="E5" s="295" t="s">
        <v>176</v>
      </c>
      <c r="F5" s="296" t="s">
        <v>76</v>
      </c>
      <c r="G5" s="297" t="s">
        <v>245</v>
      </c>
      <c r="H5" s="302" t="s">
        <v>33</v>
      </c>
      <c r="I5" s="293">
        <v>6000000</v>
      </c>
      <c r="J5" s="298">
        <v>5960647.3600000003</v>
      </c>
      <c r="K5" s="215">
        <f t="shared" ref="K5:K25" si="0">J5/I5</f>
        <v>0.99344122666666668</v>
      </c>
      <c r="L5" s="214">
        <v>33677.15</v>
      </c>
      <c r="M5" s="216"/>
      <c r="N5" s="163"/>
    </row>
    <row r="6" spans="1:14" ht="30" customHeight="1" x14ac:dyDescent="0.2">
      <c r="A6" s="148">
        <v>2</v>
      </c>
      <c r="B6" s="149" t="s">
        <v>65</v>
      </c>
      <c r="C6" s="305" t="s">
        <v>144</v>
      </c>
      <c r="D6" s="285" t="s">
        <v>34</v>
      </c>
      <c r="E6" s="286" t="s">
        <v>145</v>
      </c>
      <c r="F6" s="304">
        <v>43490</v>
      </c>
      <c r="G6" s="306" t="s">
        <v>246</v>
      </c>
      <c r="H6" s="303" t="s">
        <v>33</v>
      </c>
      <c r="I6" s="149">
        <v>25000000</v>
      </c>
      <c r="J6" s="226">
        <v>16409354.510000002</v>
      </c>
      <c r="K6" s="65">
        <f t="shared" si="0"/>
        <v>0.65637418040000006</v>
      </c>
      <c r="L6" s="66">
        <v>2990061.93</v>
      </c>
      <c r="M6" s="151"/>
      <c r="N6" s="143"/>
    </row>
    <row r="7" spans="1:14" ht="30" customHeight="1" x14ac:dyDescent="0.2">
      <c r="A7" s="148">
        <v>3</v>
      </c>
      <c r="B7" s="149" t="s">
        <v>66</v>
      </c>
      <c r="C7" s="305" t="s">
        <v>143</v>
      </c>
      <c r="D7" s="305" t="s">
        <v>45</v>
      </c>
      <c r="E7" s="305" t="s">
        <v>158</v>
      </c>
      <c r="F7" s="304" t="s">
        <v>77</v>
      </c>
      <c r="G7" s="304" t="s">
        <v>78</v>
      </c>
      <c r="H7" s="303" t="s">
        <v>33</v>
      </c>
      <c r="I7" s="149">
        <v>65000000</v>
      </c>
      <c r="J7" s="64">
        <v>46228615.039999999</v>
      </c>
      <c r="K7" s="65">
        <f t="shared" si="0"/>
        <v>0.71120946215384617</v>
      </c>
      <c r="L7" s="66">
        <v>4944630.5599999996</v>
      </c>
      <c r="M7" s="151"/>
      <c r="N7" s="143"/>
    </row>
    <row r="8" spans="1:14" ht="75" customHeight="1" x14ac:dyDescent="0.2">
      <c r="A8" s="148">
        <v>4</v>
      </c>
      <c r="B8" s="149" t="s">
        <v>67</v>
      </c>
      <c r="C8" s="305" t="s">
        <v>144</v>
      </c>
      <c r="D8" s="305" t="s">
        <v>177</v>
      </c>
      <c r="E8" s="305" t="s">
        <v>140</v>
      </c>
      <c r="F8" s="304" t="s">
        <v>79</v>
      </c>
      <c r="G8" s="306" t="s">
        <v>247</v>
      </c>
      <c r="H8" s="303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1"/>
      <c r="N8" s="143"/>
    </row>
    <row r="9" spans="1:14" ht="45" customHeight="1" x14ac:dyDescent="0.2">
      <c r="A9" s="148">
        <v>5</v>
      </c>
      <c r="B9" s="149" t="s">
        <v>68</v>
      </c>
      <c r="C9" s="305" t="s">
        <v>143</v>
      </c>
      <c r="D9" s="305" t="s">
        <v>178</v>
      </c>
      <c r="E9" s="305" t="s">
        <v>179</v>
      </c>
      <c r="F9" s="304" t="s">
        <v>80</v>
      </c>
      <c r="G9" s="306" t="s">
        <v>248</v>
      </c>
      <c r="H9" s="303" t="s">
        <v>33</v>
      </c>
      <c r="I9" s="149">
        <v>10000000</v>
      </c>
      <c r="J9" s="64">
        <v>6963686.1600000001</v>
      </c>
      <c r="K9" s="65">
        <f t="shared" si="0"/>
        <v>0.696368616</v>
      </c>
      <c r="L9" s="66">
        <v>1115180.46</v>
      </c>
      <c r="M9" s="151"/>
      <c r="N9" s="143"/>
    </row>
    <row r="10" spans="1:14" ht="30" customHeight="1" x14ac:dyDescent="0.2">
      <c r="A10" s="148">
        <v>6</v>
      </c>
      <c r="B10" s="149" t="s">
        <v>69</v>
      </c>
      <c r="C10" s="305" t="s">
        <v>199</v>
      </c>
      <c r="D10" s="305" t="s">
        <v>195</v>
      </c>
      <c r="E10" s="305" t="s">
        <v>135</v>
      </c>
      <c r="F10" s="304" t="s">
        <v>81</v>
      </c>
      <c r="G10" s="304" t="s">
        <v>82</v>
      </c>
      <c r="H10" s="303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1"/>
      <c r="N10" s="143"/>
    </row>
    <row r="11" spans="1:14" ht="30" customHeight="1" x14ac:dyDescent="0.2">
      <c r="A11" s="148">
        <v>7</v>
      </c>
      <c r="B11" s="149" t="s">
        <v>70</v>
      </c>
      <c r="C11" s="305" t="s">
        <v>143</v>
      </c>
      <c r="D11" s="305" t="s">
        <v>196</v>
      </c>
      <c r="E11" s="305" t="s">
        <v>135</v>
      </c>
      <c r="F11" s="304" t="s">
        <v>81</v>
      </c>
      <c r="G11" s="304" t="s">
        <v>83</v>
      </c>
      <c r="H11" s="303" t="s">
        <v>33</v>
      </c>
      <c r="I11" s="149">
        <v>15000000</v>
      </c>
      <c r="J11" s="64">
        <v>12763422.6</v>
      </c>
      <c r="K11" s="65">
        <f t="shared" si="0"/>
        <v>0.85089483999999993</v>
      </c>
      <c r="L11" s="64">
        <v>501291</v>
      </c>
      <c r="M11" s="151"/>
      <c r="N11" s="143"/>
    </row>
    <row r="12" spans="1:14" ht="30" customHeight="1" x14ac:dyDescent="0.2">
      <c r="A12" s="148">
        <v>8</v>
      </c>
      <c r="B12" s="149" t="s">
        <v>71</v>
      </c>
      <c r="C12" s="305" t="s">
        <v>143</v>
      </c>
      <c r="D12" s="305" t="s">
        <v>180</v>
      </c>
      <c r="E12" s="305" t="s">
        <v>151</v>
      </c>
      <c r="F12" s="304" t="s">
        <v>58</v>
      </c>
      <c r="G12" s="306" t="s">
        <v>249</v>
      </c>
      <c r="H12" s="303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1"/>
      <c r="N12" s="143"/>
    </row>
    <row r="13" spans="1:14" ht="30" customHeight="1" x14ac:dyDescent="0.2">
      <c r="A13" s="148">
        <v>9</v>
      </c>
      <c r="B13" s="149" t="s">
        <v>72</v>
      </c>
      <c r="C13" s="305" t="s">
        <v>143</v>
      </c>
      <c r="D13" s="305" t="s">
        <v>196</v>
      </c>
      <c r="E13" s="305" t="s">
        <v>135</v>
      </c>
      <c r="F13" s="304" t="s">
        <v>84</v>
      </c>
      <c r="G13" s="304" t="s">
        <v>83</v>
      </c>
      <c r="H13" s="303" t="s">
        <v>33</v>
      </c>
      <c r="I13" s="149">
        <v>20000000</v>
      </c>
      <c r="J13" s="64">
        <v>19823817.329999998</v>
      </c>
      <c r="K13" s="65">
        <f t="shared" si="0"/>
        <v>0.99119086649999988</v>
      </c>
      <c r="L13" s="66">
        <v>31594.86</v>
      </c>
      <c r="M13" s="151"/>
      <c r="N13" s="143"/>
    </row>
    <row r="14" spans="1:14" ht="15" customHeight="1" x14ac:dyDescent="0.2">
      <c r="A14" s="148">
        <v>10</v>
      </c>
      <c r="B14" s="149" t="s">
        <v>73</v>
      </c>
      <c r="C14" s="305" t="s">
        <v>143</v>
      </c>
      <c r="D14" s="305" t="s">
        <v>197</v>
      </c>
      <c r="E14" s="305" t="s">
        <v>191</v>
      </c>
      <c r="F14" s="304" t="s">
        <v>85</v>
      </c>
      <c r="G14" s="304" t="s">
        <v>83</v>
      </c>
      <c r="H14" s="303" t="s">
        <v>33</v>
      </c>
      <c r="I14" s="149">
        <v>30000000</v>
      </c>
      <c r="J14" s="64">
        <v>14389424.650000002</v>
      </c>
      <c r="K14" s="65">
        <f t="shared" si="0"/>
        <v>0.47964748833333343</v>
      </c>
      <c r="L14" s="66">
        <v>4027997.23</v>
      </c>
      <c r="M14" s="151"/>
      <c r="N14" s="143"/>
    </row>
    <row r="15" spans="1:14" ht="15" customHeight="1" x14ac:dyDescent="0.2">
      <c r="A15" s="408">
        <v>11</v>
      </c>
      <c r="B15" s="149" t="s">
        <v>74</v>
      </c>
      <c r="C15" s="407" t="s">
        <v>143</v>
      </c>
      <c r="D15" s="407" t="s">
        <v>198</v>
      </c>
      <c r="E15" s="407" t="s">
        <v>151</v>
      </c>
      <c r="F15" s="406" t="s">
        <v>86</v>
      </c>
      <c r="G15" s="406" t="s">
        <v>83</v>
      </c>
      <c r="H15" s="287"/>
      <c r="I15" s="188"/>
      <c r="J15" s="64"/>
      <c r="K15" s="65"/>
      <c r="L15" s="288"/>
      <c r="M15" s="151"/>
      <c r="N15" s="143"/>
    </row>
    <row r="16" spans="1:14" ht="15" customHeight="1" x14ac:dyDescent="0.2">
      <c r="A16" s="408"/>
      <c r="B16" s="224" t="s">
        <v>12</v>
      </c>
      <c r="C16" s="407"/>
      <c r="D16" s="407"/>
      <c r="E16" s="407"/>
      <c r="F16" s="406"/>
      <c r="G16" s="406"/>
      <c r="H16" s="287" t="s">
        <v>33</v>
      </c>
      <c r="I16" s="149">
        <v>60000000</v>
      </c>
      <c r="J16" s="64">
        <v>57822720.019999996</v>
      </c>
      <c r="K16" s="65">
        <f>J16/I16</f>
        <v>0.96371200033333326</v>
      </c>
      <c r="L16" s="66">
        <v>18940301.09</v>
      </c>
      <c r="M16" s="151"/>
      <c r="N16" s="143"/>
    </row>
    <row r="17" spans="1:14" ht="15" customHeight="1" x14ac:dyDescent="0.2">
      <c r="A17" s="408"/>
      <c r="B17" s="224" t="s">
        <v>13</v>
      </c>
      <c r="C17" s="407"/>
      <c r="D17" s="407"/>
      <c r="E17" s="407"/>
      <c r="F17" s="406"/>
      <c r="G17" s="406"/>
      <c r="H17" s="287" t="s">
        <v>33</v>
      </c>
      <c r="I17" s="149">
        <v>150000000</v>
      </c>
      <c r="J17" s="64">
        <v>56830610.670000002</v>
      </c>
      <c r="K17" s="65">
        <f>J17/I17</f>
        <v>0.37887073780000002</v>
      </c>
      <c r="L17" s="234">
        <v>10821577.41</v>
      </c>
      <c r="M17" s="151"/>
      <c r="N17" s="143"/>
    </row>
    <row r="18" spans="1:14" ht="15" customHeight="1" x14ac:dyDescent="0.2">
      <c r="A18" s="408"/>
      <c r="B18" s="289" t="s">
        <v>14</v>
      </c>
      <c r="C18" s="407"/>
      <c r="D18" s="407"/>
      <c r="E18" s="407"/>
      <c r="F18" s="406"/>
      <c r="G18" s="406"/>
      <c r="H18" s="290" t="s">
        <v>33</v>
      </c>
      <c r="I18" s="291">
        <f>I16+I17</f>
        <v>210000000</v>
      </c>
      <c r="J18" s="291">
        <f t="shared" ref="J18" si="1">J16+J17</f>
        <v>114653330.69</v>
      </c>
      <c r="K18" s="292">
        <f t="shared" si="0"/>
        <v>0.54596824138095235</v>
      </c>
      <c r="L18" s="291">
        <v>18068668.050000001</v>
      </c>
      <c r="M18" s="151"/>
      <c r="N18" s="143"/>
    </row>
    <row r="19" spans="1:14" ht="30" customHeight="1" x14ac:dyDescent="0.2">
      <c r="A19" s="148">
        <v>12</v>
      </c>
      <c r="B19" s="149" t="s">
        <v>75</v>
      </c>
      <c r="C19" s="305" t="s">
        <v>142</v>
      </c>
      <c r="D19" s="305" t="s">
        <v>181</v>
      </c>
      <c r="E19" s="305" t="s">
        <v>151</v>
      </c>
      <c r="F19" s="304" t="s">
        <v>88</v>
      </c>
      <c r="G19" s="304" t="s">
        <v>89</v>
      </c>
      <c r="H19" s="303" t="s">
        <v>33</v>
      </c>
      <c r="I19" s="149">
        <v>10000000</v>
      </c>
      <c r="J19" s="64">
        <v>100000</v>
      </c>
      <c r="K19" s="65">
        <f t="shared" ref="K19:K20" si="2">J19/I19</f>
        <v>0.01</v>
      </c>
      <c r="L19" s="66">
        <v>0</v>
      </c>
      <c r="M19" s="151"/>
      <c r="N19" s="143"/>
    </row>
    <row r="20" spans="1:14" s="2" customFormat="1" ht="30" customHeight="1" x14ac:dyDescent="0.2">
      <c r="A20" s="148">
        <v>13</v>
      </c>
      <c r="B20" s="234" t="s">
        <v>207</v>
      </c>
      <c r="C20" s="305" t="s">
        <v>142</v>
      </c>
      <c r="D20" s="235" t="s">
        <v>137</v>
      </c>
      <c r="E20" s="235" t="s">
        <v>150</v>
      </c>
      <c r="F20" s="306" t="s">
        <v>208</v>
      </c>
      <c r="G20" s="306" t="s">
        <v>209</v>
      </c>
      <c r="H20" s="303" t="s">
        <v>33</v>
      </c>
      <c r="I20" s="234">
        <v>8000000</v>
      </c>
      <c r="J20" s="64">
        <v>3768109.8800000004</v>
      </c>
      <c r="K20" s="65">
        <f t="shared" si="2"/>
        <v>0.47101373500000004</v>
      </c>
      <c r="L20" s="66">
        <v>311864.88</v>
      </c>
      <c r="M20" s="151"/>
      <c r="N20" s="163"/>
    </row>
    <row r="21" spans="1:14" s="81" customFormat="1" ht="30" customHeight="1" x14ac:dyDescent="0.2">
      <c r="A21" s="148">
        <v>14</v>
      </c>
      <c r="B21" s="234" t="s">
        <v>264</v>
      </c>
      <c r="C21" s="301" t="s">
        <v>143</v>
      </c>
      <c r="D21" s="299"/>
      <c r="E21" s="299"/>
      <c r="F21" s="306" t="s">
        <v>266</v>
      </c>
      <c r="G21" s="306" t="s">
        <v>267</v>
      </c>
      <c r="H21" s="303" t="s">
        <v>33</v>
      </c>
      <c r="I21" s="234">
        <v>17000000</v>
      </c>
      <c r="J21" s="77">
        <v>11023376.75</v>
      </c>
      <c r="K21" s="78">
        <f t="shared" ref="K21" si="3">J21/I21</f>
        <v>0.64843392647058828</v>
      </c>
      <c r="L21" s="79">
        <v>10953376.75</v>
      </c>
      <c r="M21" s="155"/>
      <c r="N21" s="300"/>
    </row>
    <row r="22" spans="1:14" s="88" customFormat="1" ht="30" customHeight="1" x14ac:dyDescent="0.2">
      <c r="A22" s="148">
        <v>15</v>
      </c>
      <c r="B22" s="234" t="s">
        <v>265</v>
      </c>
      <c r="C22" s="301" t="s">
        <v>143</v>
      </c>
      <c r="D22" s="299"/>
      <c r="E22" s="299"/>
      <c r="F22" s="306" t="s">
        <v>209</v>
      </c>
      <c r="G22" s="306" t="s">
        <v>267</v>
      </c>
      <c r="H22" s="303" t="s">
        <v>33</v>
      </c>
      <c r="I22" s="234">
        <v>25000000</v>
      </c>
      <c r="J22" s="77">
        <v>2870105.78</v>
      </c>
      <c r="K22" s="78">
        <f>J22/I22</f>
        <v>0.1148042312</v>
      </c>
      <c r="L22" s="79">
        <v>2620105.7799999998</v>
      </c>
      <c r="M22" s="155"/>
      <c r="N22" s="170"/>
    </row>
    <row r="23" spans="1:14" s="88" customFormat="1" ht="30" customHeight="1" thickBot="1" x14ac:dyDescent="0.25">
      <c r="A23" s="141">
        <v>16</v>
      </c>
      <c r="B23" s="156" t="s">
        <v>272</v>
      </c>
      <c r="C23" s="307" t="s">
        <v>144</v>
      </c>
      <c r="D23" s="309"/>
      <c r="E23" s="309"/>
      <c r="F23" s="158" t="s">
        <v>273</v>
      </c>
      <c r="G23" s="158" t="s">
        <v>274</v>
      </c>
      <c r="H23" s="159" t="s">
        <v>33</v>
      </c>
      <c r="I23" s="156">
        <v>6500000</v>
      </c>
      <c r="J23" s="84">
        <v>1830107.8199999998</v>
      </c>
      <c r="K23" s="83">
        <f>J23/I23</f>
        <v>0.28155504923076918</v>
      </c>
      <c r="L23" s="84">
        <v>1765107.8199999998</v>
      </c>
      <c r="M23" s="308"/>
      <c r="N23" s="170"/>
    </row>
    <row r="24" spans="1:14" s="2" customFormat="1" ht="12.75" thickBot="1" x14ac:dyDescent="0.25">
      <c r="A24" s="400" t="s">
        <v>63</v>
      </c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2"/>
      <c r="N24" s="163"/>
    </row>
    <row r="25" spans="1:14" s="2" customFormat="1" ht="45" customHeight="1" x14ac:dyDescent="0.2">
      <c r="A25" s="101">
        <v>1</v>
      </c>
      <c r="B25" s="293" t="s">
        <v>64</v>
      </c>
      <c r="C25" s="294" t="s">
        <v>144</v>
      </c>
      <c r="D25" s="294" t="s">
        <v>182</v>
      </c>
      <c r="E25" s="319" t="s">
        <v>138</v>
      </c>
      <c r="F25" s="320" t="s">
        <v>90</v>
      </c>
      <c r="G25" s="321" t="s">
        <v>250</v>
      </c>
      <c r="H25" s="313" t="s">
        <v>33</v>
      </c>
      <c r="I25" s="322">
        <v>1992500</v>
      </c>
      <c r="J25" s="214">
        <v>1992500</v>
      </c>
      <c r="K25" s="215">
        <f t="shared" si="0"/>
        <v>1</v>
      </c>
      <c r="L25" s="323">
        <v>0</v>
      </c>
      <c r="M25" s="216"/>
      <c r="N25" s="163"/>
    </row>
    <row r="26" spans="1:14" s="2" customFormat="1" ht="30" customHeight="1" x14ac:dyDescent="0.2">
      <c r="A26" s="148">
        <v>2</v>
      </c>
      <c r="B26" s="149" t="s">
        <v>75</v>
      </c>
      <c r="C26" s="315" t="s">
        <v>142</v>
      </c>
      <c r="D26" s="315" t="s">
        <v>181</v>
      </c>
      <c r="E26" s="315" t="s">
        <v>151</v>
      </c>
      <c r="F26" s="168" t="s">
        <v>88</v>
      </c>
      <c r="G26" s="168" t="s">
        <v>87</v>
      </c>
      <c r="H26" s="314" t="s">
        <v>33</v>
      </c>
      <c r="I26" s="169">
        <v>1000000</v>
      </c>
      <c r="J26" s="66">
        <v>0</v>
      </c>
      <c r="K26" s="65">
        <f t="shared" ref="K26:K30" si="4">J26/I26</f>
        <v>0</v>
      </c>
      <c r="L26" s="66">
        <v>0</v>
      </c>
      <c r="M26" s="151"/>
      <c r="N26" s="163"/>
    </row>
    <row r="27" spans="1:14" s="2" customFormat="1" ht="30" customHeight="1" x14ac:dyDescent="0.2">
      <c r="A27" s="148">
        <v>3</v>
      </c>
      <c r="B27" s="234" t="s">
        <v>207</v>
      </c>
      <c r="C27" s="315" t="s">
        <v>142</v>
      </c>
      <c r="D27" s="235" t="s">
        <v>137</v>
      </c>
      <c r="E27" s="235" t="s">
        <v>150</v>
      </c>
      <c r="F27" s="316" t="s">
        <v>208</v>
      </c>
      <c r="G27" s="316" t="s">
        <v>209</v>
      </c>
      <c r="H27" s="314" t="s">
        <v>33</v>
      </c>
      <c r="I27" s="234">
        <v>2000000</v>
      </c>
      <c r="J27" s="66">
        <v>1134610.5900000001</v>
      </c>
      <c r="K27" s="65">
        <f t="shared" si="4"/>
        <v>0.56730529500000004</v>
      </c>
      <c r="L27" s="66">
        <v>290549.25</v>
      </c>
      <c r="M27" s="151"/>
      <c r="N27" s="163"/>
    </row>
    <row r="28" spans="1:14" s="88" customFormat="1" ht="30" customHeight="1" x14ac:dyDescent="0.2">
      <c r="A28" s="237">
        <v>4</v>
      </c>
      <c r="B28" s="234" t="s">
        <v>210</v>
      </c>
      <c r="C28" s="315" t="s">
        <v>143</v>
      </c>
      <c r="D28" s="312" t="s">
        <v>240</v>
      </c>
      <c r="E28" s="167" t="s">
        <v>241</v>
      </c>
      <c r="F28" s="316" t="s">
        <v>212</v>
      </c>
      <c r="G28" s="316" t="s">
        <v>213</v>
      </c>
      <c r="H28" s="314" t="s">
        <v>33</v>
      </c>
      <c r="I28" s="234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5"/>
      <c r="N28" s="170"/>
    </row>
    <row r="29" spans="1:14" ht="30" customHeight="1" x14ac:dyDescent="0.2">
      <c r="A29" s="237">
        <v>5</v>
      </c>
      <c r="B29" s="234" t="s">
        <v>211</v>
      </c>
      <c r="C29" s="315" t="s">
        <v>143</v>
      </c>
      <c r="D29" s="312" t="s">
        <v>240</v>
      </c>
      <c r="E29" s="167" t="s">
        <v>241</v>
      </c>
      <c r="F29" s="316" t="s">
        <v>212</v>
      </c>
      <c r="G29" s="316" t="s">
        <v>214</v>
      </c>
      <c r="H29" s="314" t="s">
        <v>33</v>
      </c>
      <c r="I29" s="234">
        <v>6219140</v>
      </c>
      <c r="J29" s="66">
        <v>3785147.83</v>
      </c>
      <c r="K29" s="65">
        <f t="shared" si="4"/>
        <v>0.60862881845399852</v>
      </c>
      <c r="L29" s="66">
        <v>0</v>
      </c>
      <c r="M29" s="151"/>
      <c r="N29" s="143"/>
    </row>
    <row r="30" spans="1:14" s="2" customFormat="1" ht="30" customHeight="1" x14ac:dyDescent="0.2">
      <c r="A30" s="148">
        <v>6</v>
      </c>
      <c r="B30" s="149" t="s">
        <v>69</v>
      </c>
      <c r="C30" s="315" t="s">
        <v>199</v>
      </c>
      <c r="D30" s="315" t="s">
        <v>238</v>
      </c>
      <c r="E30" s="315" t="s">
        <v>239</v>
      </c>
      <c r="F30" s="316" t="s">
        <v>236</v>
      </c>
      <c r="G30" s="316" t="s">
        <v>237</v>
      </c>
      <c r="H30" s="314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1"/>
      <c r="N30" s="163"/>
    </row>
    <row r="31" spans="1:14" s="88" customFormat="1" ht="30" customHeight="1" x14ac:dyDescent="0.2">
      <c r="A31" s="237">
        <v>7</v>
      </c>
      <c r="B31" s="234" t="s">
        <v>276</v>
      </c>
      <c r="C31" s="315" t="s">
        <v>143</v>
      </c>
      <c r="D31" s="299"/>
      <c r="E31" s="324"/>
      <c r="F31" s="316" t="s">
        <v>279</v>
      </c>
      <c r="G31" s="326"/>
      <c r="H31" s="314" t="s">
        <v>33</v>
      </c>
      <c r="I31" s="318">
        <v>3000000</v>
      </c>
      <c r="J31" s="79">
        <v>2486640.4300000002</v>
      </c>
      <c r="K31" s="65">
        <f t="shared" ref="K31:K33" si="5">J31/I31</f>
        <v>0.82888014333333337</v>
      </c>
      <c r="L31" s="79">
        <v>2486640.4300000002</v>
      </c>
      <c r="M31" s="155"/>
      <c r="N31" s="170"/>
    </row>
    <row r="32" spans="1:14" ht="30" customHeight="1" x14ac:dyDescent="0.2">
      <c r="A32" s="237">
        <v>8</v>
      </c>
      <c r="B32" s="234" t="s">
        <v>277</v>
      </c>
      <c r="C32" s="315" t="s">
        <v>143</v>
      </c>
      <c r="D32" s="299"/>
      <c r="E32" s="324"/>
      <c r="F32" s="316" t="s">
        <v>280</v>
      </c>
      <c r="G32" s="326"/>
      <c r="H32" s="314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1"/>
      <c r="N32" s="143"/>
    </row>
    <row r="33" spans="1:14" s="2" customFormat="1" ht="30" customHeight="1" thickBot="1" x14ac:dyDescent="0.25">
      <c r="A33" s="141">
        <v>9</v>
      </c>
      <c r="B33" s="238" t="s">
        <v>278</v>
      </c>
      <c r="C33" s="222" t="s">
        <v>143</v>
      </c>
      <c r="D33" s="325"/>
      <c r="E33" s="325"/>
      <c r="F33" s="239" t="s">
        <v>280</v>
      </c>
      <c r="G33" s="327"/>
      <c r="H33" s="159" t="s">
        <v>33</v>
      </c>
      <c r="I33" s="82">
        <v>36047000</v>
      </c>
      <c r="J33" s="258">
        <v>36074000</v>
      </c>
      <c r="K33" s="219">
        <f t="shared" si="5"/>
        <v>1.000749022110023</v>
      </c>
      <c r="L33" s="258">
        <v>36074000</v>
      </c>
      <c r="M33" s="221"/>
      <c r="N33" s="163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4:M24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3" t="s">
        <v>220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310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418" t="s">
        <v>10</v>
      </c>
    </row>
    <row r="3" spans="1:13" s="1" customFormat="1" ht="45" customHeight="1" thickBot="1" x14ac:dyDescent="0.25">
      <c r="A3" s="387"/>
      <c r="B3" s="389"/>
      <c r="C3" s="311" t="s">
        <v>4</v>
      </c>
      <c r="D3" s="102" t="s">
        <v>5</v>
      </c>
      <c r="E3" s="103" t="s">
        <v>9</v>
      </c>
      <c r="F3" s="311" t="s">
        <v>6</v>
      </c>
      <c r="G3" s="104" t="s">
        <v>7</v>
      </c>
      <c r="H3" s="389"/>
      <c r="I3" s="311" t="s">
        <v>8</v>
      </c>
      <c r="J3" s="105" t="s">
        <v>300</v>
      </c>
      <c r="K3" s="343" t="s">
        <v>301</v>
      </c>
      <c r="L3" s="394"/>
      <c r="M3" s="396"/>
    </row>
    <row r="4" spans="1:13" x14ac:dyDescent="0.25">
      <c r="A4" s="377" t="s">
        <v>92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s="3" customFormat="1" ht="15" customHeight="1" x14ac:dyDescent="0.25">
      <c r="A5" s="328">
        <v>1</v>
      </c>
      <c r="B5" s="329" t="s">
        <v>281</v>
      </c>
      <c r="C5" s="409" t="s">
        <v>282</v>
      </c>
      <c r="D5" s="369" t="s">
        <v>283</v>
      </c>
      <c r="E5" s="412" t="s">
        <v>284</v>
      </c>
      <c r="F5" s="412" t="s">
        <v>284</v>
      </c>
      <c r="G5" s="415" t="s">
        <v>285</v>
      </c>
      <c r="H5" s="330"/>
      <c r="I5" s="55"/>
      <c r="J5" s="25"/>
      <c r="K5" s="26"/>
      <c r="L5" s="27"/>
      <c r="M5" s="89"/>
    </row>
    <row r="6" spans="1:13" ht="15" customHeight="1" x14ac:dyDescent="0.25">
      <c r="A6" s="42"/>
      <c r="B6" s="331" t="s">
        <v>286</v>
      </c>
      <c r="C6" s="410"/>
      <c r="D6" s="370"/>
      <c r="E6" s="413"/>
      <c r="F6" s="413"/>
      <c r="G6" s="416"/>
      <c r="H6" s="330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32"/>
      <c r="B7" s="333" t="s">
        <v>287</v>
      </c>
      <c r="C7" s="410"/>
      <c r="D7" s="370"/>
      <c r="E7" s="413"/>
      <c r="F7" s="413"/>
      <c r="G7" s="416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34"/>
      <c r="B8" s="335" t="s">
        <v>288</v>
      </c>
      <c r="C8" s="410"/>
      <c r="D8" s="370"/>
      <c r="E8" s="413"/>
      <c r="F8" s="413"/>
      <c r="G8" s="416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36"/>
      <c r="B9" s="337" t="s">
        <v>289</v>
      </c>
      <c r="C9" s="411"/>
      <c r="D9" s="371"/>
      <c r="E9" s="414"/>
      <c r="F9" s="414"/>
      <c r="G9" s="417"/>
      <c r="H9" s="338" t="s">
        <v>33</v>
      </c>
      <c r="I9" s="337">
        <f>SUM(I6:I8)</f>
        <v>60000000</v>
      </c>
      <c r="J9" s="337">
        <f>SUM(J6:J8)</f>
        <v>60000000</v>
      </c>
      <c r="K9" s="53">
        <f>J9/I9</f>
        <v>1</v>
      </c>
      <c r="L9" s="337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17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  <mergeCell ref="F5:F9"/>
    <mergeCell ref="G5:G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3" t="s">
        <v>221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3" s="1" customFormat="1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300</v>
      </c>
      <c r="K3" s="343" t="s">
        <v>301</v>
      </c>
      <c r="L3" s="394"/>
      <c r="M3" s="396"/>
    </row>
    <row r="4" spans="1:13" x14ac:dyDescent="0.25">
      <c r="A4" s="377" t="s">
        <v>97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ht="15" customHeight="1" x14ac:dyDescent="0.25">
      <c r="A5" s="176">
        <v>1</v>
      </c>
      <c r="B5" s="166" t="s">
        <v>98</v>
      </c>
      <c r="C5" s="369" t="s">
        <v>141</v>
      </c>
      <c r="D5" s="369" t="s">
        <v>139</v>
      </c>
      <c r="E5" s="369" t="s">
        <v>138</v>
      </c>
      <c r="F5" s="367" t="s">
        <v>100</v>
      </c>
      <c r="G5" s="367" t="s">
        <v>101</v>
      </c>
      <c r="H5" s="90"/>
      <c r="I5" s="177"/>
      <c r="J5" s="25"/>
      <c r="K5" s="26"/>
      <c r="L5" s="27"/>
      <c r="M5" s="89"/>
    </row>
    <row r="6" spans="1:13" ht="15" customHeight="1" x14ac:dyDescent="0.25">
      <c r="A6" s="178"/>
      <c r="B6" s="91" t="s">
        <v>12</v>
      </c>
      <c r="C6" s="370"/>
      <c r="D6" s="370"/>
      <c r="E6" s="370"/>
      <c r="F6" s="367"/>
      <c r="G6" s="367"/>
      <c r="H6" s="90" t="s">
        <v>33</v>
      </c>
      <c r="I6" s="107">
        <v>7062200</v>
      </c>
      <c r="J6" s="25">
        <v>4875760.8599999994</v>
      </c>
      <c r="K6" s="26">
        <f t="shared" ref="K6:K8" si="0">J6/I6</f>
        <v>0.69040254594885442</v>
      </c>
      <c r="L6" s="25">
        <v>1244925.0899999999</v>
      </c>
      <c r="M6" s="89"/>
    </row>
    <row r="7" spans="1:13" ht="15" customHeight="1" x14ac:dyDescent="0.25">
      <c r="A7" s="175"/>
      <c r="B7" s="92" t="s">
        <v>13</v>
      </c>
      <c r="C7" s="370"/>
      <c r="D7" s="370"/>
      <c r="E7" s="370"/>
      <c r="F7" s="367"/>
      <c r="G7" s="367"/>
      <c r="H7" s="90" t="s">
        <v>33</v>
      </c>
      <c r="I7" s="108">
        <v>4724800</v>
      </c>
      <c r="J7" s="25">
        <v>2360645.64</v>
      </c>
      <c r="K7" s="26">
        <f t="shared" si="0"/>
        <v>0.49962869116153069</v>
      </c>
      <c r="L7" s="27">
        <v>565233.27</v>
      </c>
      <c r="M7" s="89"/>
    </row>
    <row r="8" spans="1:13" ht="15" customHeight="1" thickBot="1" x14ac:dyDescent="0.3">
      <c r="A8" s="179"/>
      <c r="B8" s="180" t="s">
        <v>14</v>
      </c>
      <c r="C8" s="420"/>
      <c r="D8" s="420"/>
      <c r="E8" s="420"/>
      <c r="F8" s="419"/>
      <c r="G8" s="419"/>
      <c r="H8" s="54" t="s">
        <v>33</v>
      </c>
      <c r="I8" s="109">
        <f>SUM(I6:I7)</f>
        <v>11787000</v>
      </c>
      <c r="J8" s="109">
        <f>SUM(J6:J7)</f>
        <v>7236406.5</v>
      </c>
      <c r="K8" s="28">
        <f t="shared" si="0"/>
        <v>0.61393115296513112</v>
      </c>
      <c r="L8" s="181">
        <f>SUM(L6:L7)</f>
        <v>1810158.3599999999</v>
      </c>
      <c r="M8" s="89"/>
    </row>
    <row r="9" spans="1:13" s="3" customFormat="1" x14ac:dyDescent="0.25">
      <c r="A9" s="403" t="s">
        <v>201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7" sqref="L7:L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3" t="s">
        <v>222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3" s="1" customFormat="1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300</v>
      </c>
      <c r="K3" s="343" t="s">
        <v>301</v>
      </c>
      <c r="L3" s="394"/>
      <c r="M3" s="396"/>
    </row>
    <row r="4" spans="1:13" x14ac:dyDescent="0.25">
      <c r="A4" s="377" t="s">
        <v>103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ht="30" customHeight="1" thickBot="1" x14ac:dyDescent="0.3">
      <c r="A5" s="41">
        <v>1</v>
      </c>
      <c r="B5" s="253" t="s">
        <v>231</v>
      </c>
      <c r="C5" s="62" t="s">
        <v>142</v>
      </c>
      <c r="D5" s="62" t="s">
        <v>234</v>
      </c>
      <c r="E5" s="62"/>
      <c r="F5" s="254" t="s">
        <v>232</v>
      </c>
      <c r="G5" s="255" t="s">
        <v>233</v>
      </c>
      <c r="H5" s="100" t="s">
        <v>33</v>
      </c>
      <c r="I5" s="248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77" t="s">
        <v>104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9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4">
        <v>18266696.800000001</v>
      </c>
      <c r="J7" s="11">
        <v>6754967.4000000004</v>
      </c>
      <c r="K7" s="16">
        <f t="shared" si="0"/>
        <v>0.36979687537157785</v>
      </c>
      <c r="L7" s="52">
        <v>3722463.3600000003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5">
        <v>9500000</v>
      </c>
      <c r="J8" s="11">
        <v>687097.74</v>
      </c>
      <c r="K8" s="16">
        <f t="shared" si="0"/>
        <v>7.2326077894736843E-2</v>
      </c>
      <c r="L8" s="11">
        <v>257166.23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60" t="s">
        <v>242</v>
      </c>
      <c r="F9" s="112" t="s">
        <v>113</v>
      </c>
      <c r="G9" s="260" t="s">
        <v>251</v>
      </c>
      <c r="H9" s="99" t="s">
        <v>33</v>
      </c>
      <c r="I9" s="184">
        <v>10000000</v>
      </c>
      <c r="J9" s="11">
        <v>1062467.9700000002</v>
      </c>
      <c r="K9" s="16">
        <f t="shared" si="0"/>
        <v>0.10624679700000002</v>
      </c>
      <c r="L9" s="52">
        <v>250402.31000000006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6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workbookViewId="0">
      <pane ySplit="3" topLeftCell="A4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83" t="s">
        <v>223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250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250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300</v>
      </c>
      <c r="K3" s="343" t="s">
        <v>301</v>
      </c>
      <c r="L3" s="394"/>
      <c r="M3" s="396"/>
    </row>
    <row r="4" spans="1:250" x14ac:dyDescent="0.2">
      <c r="A4" s="377" t="s">
        <v>114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250" s="2" customFormat="1" ht="30" customHeight="1" x14ac:dyDescent="0.2">
      <c r="A5" s="189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90" t="s">
        <v>121</v>
      </c>
      <c r="G5" s="284" t="s">
        <v>268</v>
      </c>
      <c r="H5" s="113" t="s">
        <v>120</v>
      </c>
      <c r="I5" s="191">
        <v>73130000</v>
      </c>
      <c r="J5" s="48">
        <v>67263453.459999993</v>
      </c>
      <c r="K5" s="16">
        <f>J5/I5</f>
        <v>0.91977920771229305</v>
      </c>
      <c r="L5" s="11">
        <v>520073.81</v>
      </c>
      <c r="M5" s="93"/>
    </row>
    <row r="6" spans="1:250" s="2" customFormat="1" ht="15" customHeight="1" x14ac:dyDescent="0.2">
      <c r="A6" s="164">
        <v>2</v>
      </c>
      <c r="B6" s="165" t="s">
        <v>117</v>
      </c>
      <c r="C6" s="370" t="s">
        <v>183</v>
      </c>
      <c r="D6" s="370" t="s">
        <v>155</v>
      </c>
      <c r="E6" s="370" t="s">
        <v>156</v>
      </c>
      <c r="F6" s="381" t="s">
        <v>105</v>
      </c>
      <c r="G6" s="421" t="s">
        <v>217</v>
      </c>
      <c r="H6" s="123"/>
      <c r="I6" s="192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70"/>
      <c r="D7" s="370"/>
      <c r="E7" s="370"/>
      <c r="F7" s="381"/>
      <c r="G7" s="421"/>
      <c r="H7" s="123" t="s">
        <v>120</v>
      </c>
      <c r="I7" s="193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70"/>
      <c r="D8" s="370"/>
      <c r="E8" s="370"/>
      <c r="F8" s="381"/>
      <c r="G8" s="421"/>
      <c r="H8" s="123" t="s">
        <v>120</v>
      </c>
      <c r="I8" s="193">
        <v>56250000</v>
      </c>
      <c r="J8" s="194">
        <v>48939470.289999999</v>
      </c>
      <c r="K8" s="26">
        <f t="shared" si="0"/>
        <v>0.87003502737777771</v>
      </c>
      <c r="L8" s="55">
        <v>842955.96</v>
      </c>
      <c r="M8" s="89"/>
    </row>
    <row r="9" spans="1:250" ht="15" customHeight="1" x14ac:dyDescent="0.2">
      <c r="A9" s="129"/>
      <c r="B9" s="139" t="s">
        <v>14</v>
      </c>
      <c r="C9" s="371"/>
      <c r="D9" s="371"/>
      <c r="E9" s="371"/>
      <c r="F9" s="382"/>
      <c r="G9" s="421"/>
      <c r="H9" s="87" t="s">
        <v>120</v>
      </c>
      <c r="I9" s="195">
        <f>SUM(I7:I8)</f>
        <v>67500000</v>
      </c>
      <c r="J9" s="195">
        <f>SUM(J7:J8)</f>
        <v>60156601.979999997</v>
      </c>
      <c r="K9" s="53">
        <f t="shared" si="0"/>
        <v>0.89120891822222215</v>
      </c>
      <c r="L9" s="196">
        <f>SUM(L7:L8)</f>
        <v>842955.96</v>
      </c>
      <c r="M9" s="93"/>
    </row>
    <row r="10" spans="1:250" ht="60" customHeight="1" thickBot="1" x14ac:dyDescent="0.25">
      <c r="A10" s="197">
        <v>3</v>
      </c>
      <c r="B10" s="40" t="s">
        <v>119</v>
      </c>
      <c r="C10" s="62" t="s">
        <v>183</v>
      </c>
      <c r="D10" s="198" t="s">
        <v>157</v>
      </c>
      <c r="E10" s="198" t="s">
        <v>158</v>
      </c>
      <c r="F10" s="199" t="s">
        <v>122</v>
      </c>
      <c r="G10" s="199" t="s">
        <v>123</v>
      </c>
      <c r="H10" s="200" t="s">
        <v>120</v>
      </c>
      <c r="I10" s="201">
        <v>22500000</v>
      </c>
      <c r="J10" s="202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77" t="s">
        <v>115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9"/>
    </row>
    <row r="12" spans="1:250" s="2" customFormat="1" ht="45" customHeight="1" x14ac:dyDescent="0.2">
      <c r="A12" s="187">
        <v>1</v>
      </c>
      <c r="B12" s="203" t="s">
        <v>124</v>
      </c>
      <c r="C12" s="61" t="s">
        <v>185</v>
      </c>
      <c r="D12" s="61" t="s">
        <v>157</v>
      </c>
      <c r="E12" s="61" t="s">
        <v>126</v>
      </c>
      <c r="F12" s="168" t="s">
        <v>126</v>
      </c>
      <c r="G12" s="242" t="s">
        <v>252</v>
      </c>
      <c r="H12" s="168" t="s">
        <v>128</v>
      </c>
      <c r="I12" s="183">
        <v>82500000</v>
      </c>
      <c r="J12" s="49">
        <v>3193615.11</v>
      </c>
      <c r="K12" s="50">
        <f t="shared" si="0"/>
        <v>3.8710486181818181E-2</v>
      </c>
      <c r="L12" s="51">
        <v>0</v>
      </c>
      <c r="M12" s="161"/>
    </row>
    <row r="13" spans="1:250" s="2" customFormat="1" ht="45" customHeight="1" thickBot="1" x14ac:dyDescent="0.25">
      <c r="A13" s="197">
        <v>2</v>
      </c>
      <c r="B13" s="204" t="s">
        <v>125</v>
      </c>
      <c r="C13" s="62" t="s">
        <v>186</v>
      </c>
      <c r="D13" s="62" t="s">
        <v>159</v>
      </c>
      <c r="E13" s="62" t="s">
        <v>126</v>
      </c>
      <c r="F13" s="205" t="s">
        <v>127</v>
      </c>
      <c r="G13" s="206" t="s">
        <v>215</v>
      </c>
      <c r="H13" s="205" t="s">
        <v>33</v>
      </c>
      <c r="I13" s="207">
        <v>1000000</v>
      </c>
      <c r="J13" s="208">
        <v>959641.18</v>
      </c>
      <c r="K13" s="36">
        <f t="shared" si="0"/>
        <v>0.95964118000000009</v>
      </c>
      <c r="L13" s="37">
        <v>111160.78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62" t="s">
        <v>61</v>
      </c>
      <c r="B16" s="171" t="s">
        <v>133</v>
      </c>
      <c r="C16" s="172"/>
      <c r="D16" s="173"/>
      <c r="E16" s="174"/>
      <c r="F16" s="174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3" t="s">
        <v>224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3" s="1" customFormat="1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300</v>
      </c>
      <c r="K3" s="343" t="s">
        <v>301</v>
      </c>
      <c r="L3" s="394"/>
      <c r="M3" s="396"/>
    </row>
    <row r="4" spans="1:13" x14ac:dyDescent="0.25">
      <c r="A4" s="377" t="s">
        <v>129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ht="18.75" customHeight="1" thickBot="1" x14ac:dyDescent="0.3">
      <c r="A5" s="141">
        <v>1</v>
      </c>
      <c r="B5" s="209" t="s">
        <v>130</v>
      </c>
      <c r="C5" s="210" t="s">
        <v>143</v>
      </c>
      <c r="D5" s="210" t="s">
        <v>200</v>
      </c>
      <c r="E5" s="210" t="s">
        <v>151</v>
      </c>
      <c r="F5" s="158" t="s">
        <v>58</v>
      </c>
      <c r="G5" s="158" t="s">
        <v>132</v>
      </c>
      <c r="H5" s="211" t="s">
        <v>131</v>
      </c>
      <c r="I5" s="212">
        <v>11600000</v>
      </c>
      <c r="J5" s="60">
        <v>10711102.640000001</v>
      </c>
      <c r="K5" s="36">
        <f t="shared" ref="K5" si="0">J5/I5</f>
        <v>0.92337091724137932</v>
      </c>
      <c r="L5" s="60">
        <v>1758437.56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2025-01-13T10:30:28Z</dcterms:modified>
</cp:coreProperties>
</file>