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2024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5" l="1"/>
  <c r="J40" i="15"/>
  <c r="I40" i="15"/>
  <c r="K40" i="15" s="1"/>
  <c r="K39" i="15"/>
  <c r="K38" i="15"/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5" i="15" l="1"/>
  <c r="J45" i="15"/>
  <c r="I45" i="15"/>
  <c r="K44" i="15"/>
  <c r="K43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5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</calcChain>
</file>

<file path=xl/sharedStrings.xml><?xml version="1.0" encoding="utf-8"?>
<sst xmlns="http://schemas.openxmlformats.org/spreadsheetml/2006/main" count="647" uniqueCount="302">
  <si>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</si>
  <si>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</si>
  <si>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</si>
  <si>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</si>
  <si>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</si>
  <si>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</si>
  <si>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</si>
  <si>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</si>
  <si>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</si>
  <si>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</si>
  <si>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</si>
  <si>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</si>
  <si>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</si>
  <si>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</si>
  <si>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</si>
  <si>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</si>
  <si>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</si>
  <si>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</si>
  <si>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</si>
  <si>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</si>
  <si>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</si>
  <si>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</si>
  <si>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</si>
  <si>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</si>
  <si>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</si>
  <si>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</si>
  <si>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</si>
  <si>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</si>
  <si>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</si>
  <si>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</si>
  <si>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</si>
  <si>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</si>
  <si>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</si>
  <si>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</si>
  <si>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</si>
  <si>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</si>
  <si>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</si>
  <si>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</si>
  <si>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</si>
  <si>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</si>
  <si>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</si>
  <si>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</si>
  <si>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</si>
  <si>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</si>
  <si>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</si>
  <si>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</si>
  <si>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</si>
  <si>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</si>
  <si>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</si>
  <si>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</si>
  <si>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</si>
  <si>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</si>
  <si>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</si>
  <si>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</si>
  <si>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</si>
  <si>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</si>
  <si>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</si>
  <si>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</si>
  <si>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</si>
  <si>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</si>
  <si>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</si>
  <si>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</si>
  <si>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</si>
  <si>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</si>
  <si>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</si>
  <si>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</si>
  <si>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</si>
  <si>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</si>
  <si>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</si>
  <si>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</si>
  <si>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</si>
  <si>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</si>
  <si>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</si>
  <si>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</si>
  <si>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</si>
  <si>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</si>
  <si>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</si>
  <si>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</si>
  <si>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</si>
  <si>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</si>
  <si>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</si>
  <si>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</si>
  <si>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</si>
  <si>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</si>
  <si>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</si>
  <si>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</si>
  <si>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</si>
  <si>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</si>
  <si>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</si>
  <si>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</si>
  <si>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</si>
  <si>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</si>
  <si>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</si>
  <si>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</si>
  <si>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</si>
  <si>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</si>
  <si>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</si>
  <si>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</si>
  <si>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</si>
  <si>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</si>
  <si>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</si>
  <si>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</si>
  <si>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</si>
  <si>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</si>
  <si>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</si>
  <si>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</si>
  <si>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</si>
  <si>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</si>
  <si>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</si>
  <si>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</si>
  <si>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</si>
  <si>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</si>
  <si>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</si>
  <si>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</si>
  <si>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</si>
  <si>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</si>
  <si>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</si>
  <si>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</si>
  <si>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</si>
  <si>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</si>
  <si>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</si>
  <si>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</si>
  <si>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</si>
  <si>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</si>
  <si>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</si>
  <si>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</si>
  <si>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</si>
  <si>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</si>
  <si>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</si>
  <si>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</si>
  <si>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</si>
  <si>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</si>
  <si>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</si>
  <si>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</si>
  <si>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</si>
  <si>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</si>
  <si>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</si>
  <si>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</si>
  <si>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</si>
  <si>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</si>
  <si>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</si>
  <si>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</si>
  <si>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</si>
  <si>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</si>
  <si>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</si>
  <si>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</si>
  <si>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</si>
  <si>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</si>
  <si>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</si>
  <si>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</si>
  <si>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</si>
  <si>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</si>
  <si>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</si>
  <si>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</si>
  <si>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</si>
  <si>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</si>
  <si>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</si>
  <si>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</si>
  <si>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</si>
  <si>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</si>
  <si>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</si>
  <si>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</si>
  <si>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</si>
  <si>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</si>
  <si>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</si>
  <si>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</si>
  <si>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</si>
  <si>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</si>
  <si>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</si>
  <si>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</si>
  <si>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</si>
  <si>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</si>
  <si>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</si>
  <si>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</si>
  <si>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</si>
  <si>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</si>
  <si>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</si>
  <si>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</si>
  <si>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</si>
  <si>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</si>
  <si>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</si>
  <si>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</si>
  <si>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</si>
  <si>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</si>
  <si>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</si>
  <si>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</si>
  <si>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</si>
  <si>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</si>
  <si>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</si>
  <si>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</si>
  <si>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</si>
  <si>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</si>
  <si>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</si>
  <si>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</si>
  <si>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</si>
  <si>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</si>
  <si>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</si>
  <si>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</si>
  <si>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</si>
  <si>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</si>
  <si>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</si>
  <si>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</si>
  <si>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</si>
  <si>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</si>
  <si>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</si>
  <si>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</si>
  <si>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</si>
  <si>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</si>
  <si>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</si>
  <si>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</si>
  <si>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</si>
  <si>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</si>
  <si>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</si>
  <si>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</si>
  <si>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</si>
  <si>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</si>
  <si>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</si>
  <si>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</si>
  <si>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</si>
  <si>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</si>
  <si>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</si>
  <si>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</si>
  <si>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</si>
  <si>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</si>
  <si>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</si>
  <si>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</si>
  <si>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</si>
  <si>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</si>
  <si>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</si>
  <si>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</si>
  <si>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</si>
  <si>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</si>
  <si>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</si>
  <si>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</si>
  <si>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</si>
  <si>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</si>
  <si>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</si>
  <si>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</si>
  <si>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</si>
  <si>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</si>
  <si>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</si>
  <si>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</si>
  <si>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</si>
  <si>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</si>
  <si>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</si>
  <si>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</si>
  <si>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</si>
  <si>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</si>
  <si>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</si>
  <si>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</si>
  <si>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</si>
  <si>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</si>
  <si>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</si>
  <si>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</si>
  <si>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</si>
  <si>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</si>
  <si>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</si>
  <si>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</si>
  <si>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</si>
  <si>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</si>
  <si>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</si>
  <si>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</si>
  <si>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</si>
  <si>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</si>
  <si>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</si>
  <si>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</si>
  <si>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</si>
  <si>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</si>
  <si>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</si>
  <si>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</si>
  <si>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</si>
  <si>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</si>
  <si>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</si>
  <si>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</si>
  <si>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</si>
  <si>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</si>
  <si>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</si>
  <si>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</si>
  <si>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</si>
  <si>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</si>
  <si>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</si>
  <si>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</si>
  <si>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</si>
  <si>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</si>
  <si>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</si>
  <si>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</si>
  <si>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</si>
  <si>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</si>
  <si>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</si>
  <si>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</si>
  <si>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</si>
  <si>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</si>
  <si>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</si>
  <si>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</si>
  <si>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Projekat unaprjeđenja kvaliteta zraka FBiH - IBRD 95180</t>
  </si>
  <si>
    <t>15.05.2024.</t>
  </si>
  <si>
    <t>30.06.2029.</t>
  </si>
  <si>
    <t>UKUPNO POVUČENO DO 30.06.2024.</t>
  </si>
  <si>
    <t>%  DO 30.06.2024.</t>
  </si>
  <si>
    <t>BD</t>
  </si>
  <si>
    <t>Dodatno finansiranje za Program integriranog razvoja koridora Save i Drine primjenom višefaznog programskog pristupa IBRD 95670</t>
  </si>
  <si>
    <t>11.06.2024.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</si>
</sst>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>
      <pane ySplit="3" topLeftCell="A28" activePane="bottomLeft" state="frozen"/>
      <selection pane="bottomLeft" activeCell="C36" sqref="C36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83" t="s">
        <v>35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62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89"/>
      <c r="I3" s="263" t="s">
        <v>8</v>
      </c>
      <c r="J3" s="105" t="s">
        <v>297</v>
      </c>
      <c r="K3" s="261" t="s">
        <v>298</v>
      </c>
      <c r="L3" s="394"/>
      <c r="M3" s="396"/>
    </row>
    <row r="4" spans="1:13" x14ac:dyDescent="0.25">
      <c r="A4" s="377" t="s">
        <v>15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69" t="s">
        <v>142</v>
      </c>
      <c r="D7" s="369" t="s">
        <v>189</v>
      </c>
      <c r="E7" s="369" t="s">
        <v>151</v>
      </c>
      <c r="F7" s="380" t="s">
        <v>29</v>
      </c>
      <c r="G7" s="380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70"/>
      <c r="D8" s="370"/>
      <c r="E8" s="370"/>
      <c r="F8" s="381"/>
      <c r="G8" s="381"/>
      <c r="H8" s="90" t="s">
        <v>33</v>
      </c>
      <c r="I8" s="13">
        <v>16366193</v>
      </c>
      <c r="J8" s="13">
        <v>16275288.52</v>
      </c>
      <c r="K8" s="5">
        <f>J8/I8</f>
        <v>0.9944455940364384</v>
      </c>
      <c r="L8" s="4">
        <v>1432164.8199999998</v>
      </c>
      <c r="M8" s="89"/>
    </row>
    <row r="9" spans="1:13" x14ac:dyDescent="0.25">
      <c r="A9" s="114"/>
      <c r="B9" s="115" t="s">
        <v>13</v>
      </c>
      <c r="C9" s="370"/>
      <c r="D9" s="370"/>
      <c r="E9" s="370"/>
      <c r="F9" s="381"/>
      <c r="G9" s="381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71"/>
      <c r="D10" s="371"/>
      <c r="E10" s="371"/>
      <c r="F10" s="382"/>
      <c r="G10" s="382"/>
      <c r="H10" s="9" t="s">
        <v>33</v>
      </c>
      <c r="I10" s="14">
        <f>I8+I9</f>
        <v>27276989</v>
      </c>
      <c r="J10" s="14">
        <f>J8+J9</f>
        <v>27186084.510000002</v>
      </c>
      <c r="K10" s="6">
        <f t="shared" si="0"/>
        <v>0.99666735613670565</v>
      </c>
      <c r="L10" s="17">
        <f>L8+L9</f>
        <v>1432164.8199999998</v>
      </c>
      <c r="M10" s="93"/>
    </row>
    <row r="11" spans="1:13" ht="36.75" customHeight="1" x14ac:dyDescent="0.25">
      <c r="A11" s="122">
        <v>4</v>
      </c>
      <c r="B11" s="115" t="s">
        <v>19</v>
      </c>
      <c r="C11" s="344" t="s">
        <v>204</v>
      </c>
      <c r="D11" s="369" t="s">
        <v>190</v>
      </c>
      <c r="E11" s="369" t="s">
        <v>191</v>
      </c>
      <c r="F11" s="376" t="s">
        <v>30</v>
      </c>
      <c r="G11" s="376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45"/>
      <c r="D12" s="370"/>
      <c r="E12" s="370"/>
      <c r="F12" s="350"/>
      <c r="G12" s="350"/>
      <c r="H12" s="126" t="s">
        <v>33</v>
      </c>
      <c r="I12" s="13">
        <v>7179487</v>
      </c>
      <c r="J12" s="13">
        <v>6454840.9700000007</v>
      </c>
      <c r="K12" s="5">
        <f>J12/I12</f>
        <v>0.89906715758382194</v>
      </c>
      <c r="L12" s="4">
        <v>630559.25</v>
      </c>
      <c r="M12" s="89"/>
    </row>
    <row r="13" spans="1:13" x14ac:dyDescent="0.25">
      <c r="A13" s="122"/>
      <c r="B13" s="127" t="s">
        <v>13</v>
      </c>
      <c r="C13" s="345"/>
      <c r="D13" s="370"/>
      <c r="E13" s="370"/>
      <c r="F13" s="350"/>
      <c r="G13" s="350"/>
      <c r="H13" s="128" t="s">
        <v>33</v>
      </c>
      <c r="I13" s="13">
        <v>12820513</v>
      </c>
      <c r="J13" s="13">
        <v>10430431.02</v>
      </c>
      <c r="K13" s="5">
        <f t="shared" ref="K13:K14" si="1">J13/I13</f>
        <v>0.81357360816996949</v>
      </c>
      <c r="L13" s="4">
        <v>1802815.1800000002</v>
      </c>
      <c r="M13" s="89"/>
    </row>
    <row r="14" spans="1:13" x14ac:dyDescent="0.25">
      <c r="A14" s="129"/>
      <c r="B14" s="7" t="s">
        <v>14</v>
      </c>
      <c r="C14" s="346"/>
      <c r="D14" s="371"/>
      <c r="E14" s="371"/>
      <c r="F14" s="351"/>
      <c r="G14" s="351"/>
      <c r="H14" s="87" t="s">
        <v>33</v>
      </c>
      <c r="I14" s="14">
        <f>I12+I13</f>
        <v>20000000</v>
      </c>
      <c r="J14" s="14">
        <f>J12+J13</f>
        <v>16885271.990000002</v>
      </c>
      <c r="K14" s="6">
        <f t="shared" si="1"/>
        <v>0.84426359950000007</v>
      </c>
      <c r="L14" s="17">
        <f>L12+L13</f>
        <v>2433374.4300000002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7949412.4399999995</v>
      </c>
      <c r="K15" s="16">
        <f>J15/I15</f>
        <v>0.26498041466666666</v>
      </c>
      <c r="L15" s="19">
        <v>377454.97</v>
      </c>
      <c r="M15" s="93"/>
    </row>
    <row r="16" spans="1:13" ht="36" x14ac:dyDescent="0.25">
      <c r="A16" s="133">
        <v>6</v>
      </c>
      <c r="B16" s="134" t="s">
        <v>21</v>
      </c>
      <c r="C16" s="369" t="s">
        <v>205</v>
      </c>
      <c r="D16" s="369" t="s">
        <v>193</v>
      </c>
      <c r="E16" s="369" t="s">
        <v>194</v>
      </c>
      <c r="F16" s="367" t="s">
        <v>32</v>
      </c>
      <c r="G16" s="350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70"/>
      <c r="D17" s="370"/>
      <c r="E17" s="370"/>
      <c r="F17" s="367"/>
      <c r="G17" s="350"/>
      <c r="H17" s="123" t="s">
        <v>33</v>
      </c>
      <c r="I17" s="13">
        <v>33600000</v>
      </c>
      <c r="J17" s="13">
        <v>8858394.7899999991</v>
      </c>
      <c r="K17" s="5">
        <f>J17/I17</f>
        <v>0.26364270208333329</v>
      </c>
      <c r="L17" s="13">
        <v>2677971.79</v>
      </c>
      <c r="M17" s="89"/>
    </row>
    <row r="18" spans="1:13" x14ac:dyDescent="0.25">
      <c r="A18" s="42"/>
      <c r="B18" s="136" t="s">
        <v>13</v>
      </c>
      <c r="C18" s="370"/>
      <c r="D18" s="370"/>
      <c r="E18" s="370"/>
      <c r="F18" s="367"/>
      <c r="G18" s="350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71"/>
      <c r="D19" s="371"/>
      <c r="E19" s="371"/>
      <c r="F19" s="368"/>
      <c r="G19" s="351"/>
      <c r="H19" s="137" t="s">
        <v>33</v>
      </c>
      <c r="I19" s="14">
        <f>I17+I18</f>
        <v>56000000</v>
      </c>
      <c r="J19" s="14">
        <f>J17+J18</f>
        <v>15269394.789999999</v>
      </c>
      <c r="K19" s="6">
        <f t="shared" si="2"/>
        <v>0.27266776410714283</v>
      </c>
      <c r="L19" s="14">
        <f>L17+L18</f>
        <v>2677971.79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44" t="s">
        <v>144</v>
      </c>
      <c r="D20" s="347"/>
      <c r="E20" s="347"/>
      <c r="F20" s="372" t="s">
        <v>255</v>
      </c>
      <c r="G20" s="373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45"/>
      <c r="D21" s="348"/>
      <c r="E21" s="348"/>
      <c r="F21" s="365"/>
      <c r="G21" s="374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45"/>
      <c r="D22" s="348"/>
      <c r="E22" s="348"/>
      <c r="F22" s="365"/>
      <c r="G22" s="374"/>
      <c r="H22" s="123" t="s">
        <v>33</v>
      </c>
      <c r="I22" s="259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70" t="s">
        <v>14</v>
      </c>
      <c r="C23" s="346"/>
      <c r="D23" s="349"/>
      <c r="E23" s="349"/>
      <c r="F23" s="366"/>
      <c r="G23" s="375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44" t="s">
        <v>259</v>
      </c>
      <c r="D24" s="347"/>
      <c r="E24" s="347"/>
      <c r="F24" s="365" t="s">
        <v>260</v>
      </c>
      <c r="G24" s="365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45"/>
      <c r="D25" s="348"/>
      <c r="E25" s="348"/>
      <c r="F25" s="365"/>
      <c r="G25" s="365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45"/>
      <c r="D26" s="348"/>
      <c r="E26" s="348"/>
      <c r="F26" s="365"/>
      <c r="G26" s="365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46"/>
      <c r="D27" s="349"/>
      <c r="E27" s="349"/>
      <c r="F27" s="366"/>
      <c r="G27" s="366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44" t="s">
        <v>206</v>
      </c>
      <c r="D28" s="347"/>
      <c r="E28" s="347"/>
      <c r="F28" s="350" t="s">
        <v>270</v>
      </c>
      <c r="G28" s="367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45"/>
      <c r="D29" s="348"/>
      <c r="E29" s="348"/>
      <c r="F29" s="350"/>
      <c r="G29" s="367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45"/>
      <c r="D30" s="348"/>
      <c r="E30" s="348"/>
      <c r="F30" s="350"/>
      <c r="G30" s="367"/>
      <c r="H30" s="123" t="s">
        <v>33</v>
      </c>
      <c r="I30" s="55">
        <v>14000000</v>
      </c>
      <c r="J30" s="13">
        <v>6635000</v>
      </c>
      <c r="K30" s="5">
        <f t="shared" ref="K30:K31" si="5">J30/I30</f>
        <v>0.47392857142857142</v>
      </c>
      <c r="L30" s="13">
        <v>6600000</v>
      </c>
      <c r="M30" s="89"/>
    </row>
    <row r="31" spans="1:13" x14ac:dyDescent="0.25">
      <c r="A31" s="47"/>
      <c r="B31" s="270" t="s">
        <v>14</v>
      </c>
      <c r="C31" s="345"/>
      <c r="D31" s="349"/>
      <c r="E31" s="349"/>
      <c r="F31" s="351"/>
      <c r="G31" s="368"/>
      <c r="H31" s="137" t="s">
        <v>33</v>
      </c>
      <c r="I31" s="139">
        <f>I29+I30</f>
        <v>39000000</v>
      </c>
      <c r="J31" s="139">
        <f>J29+J30</f>
        <v>6697500</v>
      </c>
      <c r="K31" s="6">
        <f t="shared" si="5"/>
        <v>0.17173076923076924</v>
      </c>
      <c r="L31" s="139">
        <f>L29+L30</f>
        <v>6600000</v>
      </c>
      <c r="M31" s="93"/>
    </row>
    <row r="32" spans="1:13" s="3" customFormat="1" ht="24" customHeight="1" x14ac:dyDescent="0.25">
      <c r="A32" s="42">
        <v>10</v>
      </c>
      <c r="B32" s="268" t="s">
        <v>290</v>
      </c>
      <c r="C32" s="344" t="s">
        <v>291</v>
      </c>
      <c r="D32" s="347"/>
      <c r="E32" s="347"/>
      <c r="F32" s="350" t="s">
        <v>292</v>
      </c>
      <c r="G32" s="367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45"/>
      <c r="D33" s="348"/>
      <c r="E33" s="348"/>
      <c r="F33" s="350"/>
      <c r="G33" s="367"/>
      <c r="H33" s="123" t="s">
        <v>33</v>
      </c>
      <c r="I33" s="259">
        <v>55380000</v>
      </c>
      <c r="J33" s="266">
        <v>55380000</v>
      </c>
      <c r="K33" s="5">
        <f>J33/I33</f>
        <v>1</v>
      </c>
      <c r="L33" s="266">
        <v>55380000</v>
      </c>
      <c r="M33" s="89"/>
    </row>
    <row r="34" spans="1:13" x14ac:dyDescent="0.25">
      <c r="A34" s="42"/>
      <c r="B34" s="106" t="s">
        <v>13</v>
      </c>
      <c r="C34" s="345"/>
      <c r="D34" s="348"/>
      <c r="E34" s="348"/>
      <c r="F34" s="350"/>
      <c r="G34" s="367"/>
      <c r="H34" s="123" t="s">
        <v>33</v>
      </c>
      <c r="I34" s="259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70" t="s">
        <v>14</v>
      </c>
      <c r="C35" s="346"/>
      <c r="D35" s="349"/>
      <c r="E35" s="349"/>
      <c r="F35" s="351"/>
      <c r="G35" s="368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x14ac:dyDescent="0.25">
      <c r="A36" s="47">
        <v>11</v>
      </c>
      <c r="B36" s="343" t="s">
        <v>294</v>
      </c>
      <c r="C36" s="341" t="s">
        <v>199</v>
      </c>
      <c r="D36" s="339"/>
      <c r="E36" s="339"/>
      <c r="F36" s="342" t="s">
        <v>295</v>
      </c>
      <c r="G36" s="342" t="s">
        <v>296</v>
      </c>
      <c r="H36" s="113" t="s">
        <v>33</v>
      </c>
      <c r="I36" s="234">
        <v>46100000</v>
      </c>
      <c r="J36" s="66">
        <v>115250</v>
      </c>
      <c r="K36" s="16">
        <f>J36/I36</f>
        <v>2.5000000000000001E-3</v>
      </c>
      <c r="L36" s="19">
        <v>115250</v>
      </c>
      <c r="M36" s="93"/>
    </row>
    <row r="37" spans="1:13" s="3" customFormat="1" ht="45" customHeight="1" x14ac:dyDescent="0.25">
      <c r="A37" s="42">
        <v>12</v>
      </c>
      <c r="B37" s="271" t="s">
        <v>300</v>
      </c>
      <c r="C37" s="344" t="s">
        <v>144</v>
      </c>
      <c r="D37" s="347"/>
      <c r="E37" s="347"/>
      <c r="F37" s="350" t="s">
        <v>301</v>
      </c>
      <c r="G37" s="350" t="s">
        <v>256</v>
      </c>
      <c r="H37" s="138"/>
      <c r="I37" s="44"/>
      <c r="J37" s="44"/>
      <c r="K37" s="45"/>
      <c r="L37" s="44"/>
      <c r="M37" s="89"/>
    </row>
    <row r="38" spans="1:13" x14ac:dyDescent="0.25">
      <c r="A38" s="42"/>
      <c r="B38" s="106" t="s">
        <v>12</v>
      </c>
      <c r="C38" s="345"/>
      <c r="D38" s="348"/>
      <c r="E38" s="348"/>
      <c r="F38" s="350"/>
      <c r="G38" s="350"/>
      <c r="H38" s="123" t="s">
        <v>33</v>
      </c>
      <c r="I38" s="259">
        <v>12000000</v>
      </c>
      <c r="J38" s="266">
        <v>30000</v>
      </c>
      <c r="K38" s="5">
        <f>J38/I38</f>
        <v>2.5000000000000001E-3</v>
      </c>
      <c r="L38" s="266">
        <v>30000</v>
      </c>
      <c r="M38" s="89"/>
    </row>
    <row r="39" spans="1:13" x14ac:dyDescent="0.25">
      <c r="A39" s="42"/>
      <c r="B39" s="106" t="s">
        <v>299</v>
      </c>
      <c r="C39" s="345"/>
      <c r="D39" s="348"/>
      <c r="E39" s="348"/>
      <c r="F39" s="350"/>
      <c r="G39" s="350"/>
      <c r="H39" s="123" t="s">
        <v>33</v>
      </c>
      <c r="I39" s="259">
        <v>25000000</v>
      </c>
      <c r="J39" s="13">
        <v>62500</v>
      </c>
      <c r="K39" s="5">
        <f t="shared" ref="K39:K40" si="7">J39/I39</f>
        <v>2.5000000000000001E-3</v>
      </c>
      <c r="L39" s="13">
        <v>62500</v>
      </c>
      <c r="M39" s="89"/>
    </row>
    <row r="40" spans="1:13" ht="15.75" thickBot="1" x14ac:dyDescent="0.3">
      <c r="A40" s="47"/>
      <c r="B40" s="270" t="s">
        <v>14</v>
      </c>
      <c r="C40" s="346"/>
      <c r="D40" s="349"/>
      <c r="E40" s="349"/>
      <c r="F40" s="351"/>
      <c r="G40" s="351"/>
      <c r="H40" s="137" t="s">
        <v>33</v>
      </c>
      <c r="I40" s="139">
        <f>I38+I39</f>
        <v>37000000</v>
      </c>
      <c r="J40" s="139">
        <f>J38+J39</f>
        <v>92500</v>
      </c>
      <c r="K40" s="6">
        <f t="shared" si="7"/>
        <v>2.5000000000000001E-3</v>
      </c>
      <c r="L40" s="139">
        <f>L38+L39</f>
        <v>92500</v>
      </c>
      <c r="M40" s="93"/>
    </row>
    <row r="41" spans="1:13" ht="15.75" thickBot="1" x14ac:dyDescent="0.3">
      <c r="A41" s="362" t="s">
        <v>257</v>
      </c>
      <c r="B41" s="363"/>
      <c r="C41" s="363"/>
      <c r="D41" s="363"/>
      <c r="E41" s="363"/>
      <c r="F41" s="363"/>
      <c r="G41" s="363"/>
      <c r="H41" s="363"/>
      <c r="I41" s="363"/>
      <c r="J41" s="363"/>
      <c r="K41" s="363"/>
      <c r="L41" s="363"/>
      <c r="M41" s="364"/>
    </row>
    <row r="42" spans="1:13" s="3" customFormat="1" ht="24" customHeight="1" x14ac:dyDescent="0.25">
      <c r="A42" s="275">
        <v>1</v>
      </c>
      <c r="B42" s="276" t="s">
        <v>262</v>
      </c>
      <c r="C42" s="352" t="s">
        <v>144</v>
      </c>
      <c r="D42" s="354"/>
      <c r="E42" s="354"/>
      <c r="F42" s="356" t="s">
        <v>255</v>
      </c>
      <c r="G42" s="359" t="s">
        <v>263</v>
      </c>
      <c r="H42" s="277"/>
      <c r="I42" s="278"/>
      <c r="J42" s="278"/>
      <c r="K42" s="279"/>
      <c r="L42" s="278"/>
      <c r="M42" s="280"/>
    </row>
    <row r="43" spans="1:13" x14ac:dyDescent="0.25">
      <c r="A43" s="42"/>
      <c r="B43" s="273" t="s">
        <v>12</v>
      </c>
      <c r="C43" s="345"/>
      <c r="D43" s="348"/>
      <c r="E43" s="348"/>
      <c r="F43" s="357"/>
      <c r="G43" s="360"/>
      <c r="H43" s="123" t="s">
        <v>33</v>
      </c>
      <c r="I43" s="256">
        <v>1150000</v>
      </c>
      <c r="J43" s="266">
        <v>0</v>
      </c>
      <c r="K43" s="5">
        <f>J43/I43</f>
        <v>0</v>
      </c>
      <c r="L43" s="13">
        <v>0</v>
      </c>
      <c r="M43" s="89"/>
    </row>
    <row r="44" spans="1:13" x14ac:dyDescent="0.25">
      <c r="A44" s="42"/>
      <c r="B44" s="273" t="s">
        <v>13</v>
      </c>
      <c r="C44" s="345"/>
      <c r="D44" s="348"/>
      <c r="E44" s="348"/>
      <c r="F44" s="357"/>
      <c r="G44" s="360"/>
      <c r="H44" s="123" t="s">
        <v>33</v>
      </c>
      <c r="I44" s="256">
        <v>1150000</v>
      </c>
      <c r="J44" s="13">
        <v>0</v>
      </c>
      <c r="K44" s="5">
        <f t="shared" ref="K44:K45" si="8">J44/I44</f>
        <v>0</v>
      </c>
      <c r="L44" s="13">
        <v>0</v>
      </c>
      <c r="M44" s="89"/>
    </row>
    <row r="45" spans="1:13" ht="15.75" thickBot="1" x14ac:dyDescent="0.3">
      <c r="A45" s="41"/>
      <c r="B45" s="281" t="s">
        <v>95</v>
      </c>
      <c r="C45" s="353"/>
      <c r="D45" s="355"/>
      <c r="E45" s="355"/>
      <c r="F45" s="358"/>
      <c r="G45" s="361"/>
      <c r="H45" s="282" t="s">
        <v>33</v>
      </c>
      <c r="I45" s="140">
        <f>I43+I44</f>
        <v>2300000</v>
      </c>
      <c r="J45" s="140">
        <f>J43+J44</f>
        <v>0</v>
      </c>
      <c r="K45" s="283">
        <f t="shared" si="8"/>
        <v>0</v>
      </c>
      <c r="L45" s="140">
        <f>L43+L44</f>
        <v>0</v>
      </c>
      <c r="M45" s="97"/>
    </row>
    <row r="46" spans="1:13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</row>
    <row r="47" spans="1:13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</row>
    <row r="48" spans="1:13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</row>
    <row r="49" spans="1:13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  <row r="53" spans="1:13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</row>
    <row r="54" spans="1:13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</row>
    <row r="55" spans="1:13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</row>
    <row r="56" spans="1:13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</row>
  </sheetData>
  <mergeCells count="55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7:C10"/>
    <mergeCell ref="D7:D10"/>
    <mergeCell ref="E7:E10"/>
    <mergeCell ref="F7:F10"/>
    <mergeCell ref="G7:G10"/>
    <mergeCell ref="C11:C14"/>
    <mergeCell ref="D11:D14"/>
    <mergeCell ref="E11:E14"/>
    <mergeCell ref="F11:F14"/>
    <mergeCell ref="G11:G14"/>
    <mergeCell ref="C20:C23"/>
    <mergeCell ref="D20:D23"/>
    <mergeCell ref="E20:E23"/>
    <mergeCell ref="F20:F23"/>
    <mergeCell ref="G20:G23"/>
    <mergeCell ref="C16:C19"/>
    <mergeCell ref="D16:D19"/>
    <mergeCell ref="E16:E19"/>
    <mergeCell ref="F16:F19"/>
    <mergeCell ref="G16:G19"/>
    <mergeCell ref="A41:M41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42:C45"/>
    <mergeCell ref="D42:D45"/>
    <mergeCell ref="E42:E45"/>
    <mergeCell ref="F42:F45"/>
    <mergeCell ref="G42:G45"/>
    <mergeCell ref="C37:C40"/>
    <mergeCell ref="D37:D40"/>
    <mergeCell ref="E37:E40"/>
    <mergeCell ref="F37:F40"/>
    <mergeCell ref="G37:G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13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3" t="s">
        <v>218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4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4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297</v>
      </c>
      <c r="K3" s="340" t="s">
        <v>298</v>
      </c>
      <c r="L3" s="394"/>
      <c r="M3" s="396"/>
    </row>
    <row r="4" spans="1:14" x14ac:dyDescent="0.2">
      <c r="A4" s="397" t="s">
        <v>42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9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62100000</v>
      </c>
      <c r="K6" s="65">
        <f t="shared" si="0"/>
        <v>0.621</v>
      </c>
      <c r="L6" s="66">
        <v>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12000000</v>
      </c>
      <c r="K11" s="65">
        <f t="shared" si="0"/>
        <v>0.63157894736842102</v>
      </c>
      <c r="L11" s="66">
        <v>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68740000</v>
      </c>
      <c r="K13" s="83">
        <f t="shared" si="0"/>
        <v>0.20217647058823529</v>
      </c>
      <c r="L13" s="84">
        <v>0</v>
      </c>
      <c r="M13" s="160"/>
      <c r="N13" s="223"/>
    </row>
    <row r="14" spans="1:14" x14ac:dyDescent="0.2">
      <c r="A14" s="400" t="s">
        <v>52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2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642857</v>
      </c>
      <c r="K20" s="219">
        <f t="shared" si="1"/>
        <v>0.42857133333333336</v>
      </c>
      <c r="L20" s="220">
        <v>642857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pane ySplit="3" topLeftCell="A19" activePane="bottomLeft" state="frozen"/>
      <selection pane="bottomLeft" activeCell="L28" sqref="L2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3" t="s">
        <v>219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  <c r="N1" s="143"/>
    </row>
    <row r="2" spans="1:14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  <c r="N2" s="143"/>
    </row>
    <row r="3" spans="1:14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297</v>
      </c>
      <c r="K3" s="340" t="s">
        <v>298</v>
      </c>
      <c r="L3" s="394"/>
      <c r="M3" s="396"/>
      <c r="N3" s="143"/>
    </row>
    <row r="4" spans="1:14" ht="12.75" thickBot="1" x14ac:dyDescent="0.25">
      <c r="A4" s="403" t="s">
        <v>62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5960647.3600000003</v>
      </c>
      <c r="K5" s="215">
        <f t="shared" ref="K5:K25" si="0">J5/I5</f>
        <v>0.99344122666666668</v>
      </c>
      <c r="L5" s="214">
        <v>33677.15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16187938.900000002</v>
      </c>
      <c r="K6" s="65">
        <f t="shared" si="0"/>
        <v>0.64751755600000005</v>
      </c>
      <c r="L6" s="66">
        <v>2768646.3200000003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44959133.299999997</v>
      </c>
      <c r="K7" s="65">
        <f t="shared" si="0"/>
        <v>0.69167897384615384</v>
      </c>
      <c r="L7" s="66">
        <v>3675148.82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6963686.1600000001</v>
      </c>
      <c r="K9" s="65">
        <f t="shared" si="0"/>
        <v>0.696368616</v>
      </c>
      <c r="L9" s="66">
        <v>1115180.46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12763422.6</v>
      </c>
      <c r="K11" s="65">
        <f t="shared" si="0"/>
        <v>0.85089483999999993</v>
      </c>
      <c r="L11" s="64">
        <v>501291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19823817.329999998</v>
      </c>
      <c r="K13" s="65">
        <f t="shared" si="0"/>
        <v>0.99119086649999988</v>
      </c>
      <c r="L13" s="66">
        <v>31594.86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13710074.590000002</v>
      </c>
      <c r="K14" s="65">
        <f t="shared" si="0"/>
        <v>0.4570024863333334</v>
      </c>
      <c r="L14" s="66">
        <v>3348647.17</v>
      </c>
      <c r="M14" s="151"/>
      <c r="N14" s="143"/>
    </row>
    <row r="15" spans="1:14" ht="15" customHeight="1" x14ac:dyDescent="0.2">
      <c r="A15" s="408">
        <v>11</v>
      </c>
      <c r="B15" s="149" t="s">
        <v>74</v>
      </c>
      <c r="C15" s="407" t="s">
        <v>143</v>
      </c>
      <c r="D15" s="407" t="s">
        <v>198</v>
      </c>
      <c r="E15" s="407" t="s">
        <v>151</v>
      </c>
      <c r="F15" s="406" t="s">
        <v>86</v>
      </c>
      <c r="G15" s="406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08"/>
      <c r="B16" s="224" t="s">
        <v>12</v>
      </c>
      <c r="C16" s="407"/>
      <c r="D16" s="407"/>
      <c r="E16" s="407"/>
      <c r="F16" s="406"/>
      <c r="G16" s="406"/>
      <c r="H16" s="287" t="s">
        <v>33</v>
      </c>
      <c r="I16" s="149">
        <v>60000000</v>
      </c>
      <c r="J16" s="64">
        <v>54463092.399999999</v>
      </c>
      <c r="K16" s="65">
        <f>J16/I16</f>
        <v>0.90771820666666669</v>
      </c>
      <c r="L16" s="66">
        <v>15580673.470000001</v>
      </c>
      <c r="M16" s="151"/>
      <c r="N16" s="143"/>
    </row>
    <row r="17" spans="1:14" ht="15" customHeight="1" x14ac:dyDescent="0.2">
      <c r="A17" s="408"/>
      <c r="B17" s="224" t="s">
        <v>13</v>
      </c>
      <c r="C17" s="407"/>
      <c r="D17" s="407"/>
      <c r="E17" s="407"/>
      <c r="F17" s="406"/>
      <c r="G17" s="406"/>
      <c r="H17" s="287" t="s">
        <v>33</v>
      </c>
      <c r="I17" s="149">
        <v>150000000</v>
      </c>
      <c r="J17" s="64">
        <v>55762297.629999995</v>
      </c>
      <c r="K17" s="65">
        <f>J17/I17</f>
        <v>0.37174865086666664</v>
      </c>
      <c r="L17" s="234">
        <v>9753264.370000001</v>
      </c>
      <c r="M17" s="151"/>
      <c r="N17" s="143"/>
    </row>
    <row r="18" spans="1:14" ht="15" customHeight="1" x14ac:dyDescent="0.2">
      <c r="A18" s="408"/>
      <c r="B18" s="289" t="s">
        <v>14</v>
      </c>
      <c r="C18" s="407"/>
      <c r="D18" s="407"/>
      <c r="E18" s="407"/>
      <c r="F18" s="406"/>
      <c r="G18" s="406"/>
      <c r="H18" s="290" t="s">
        <v>33</v>
      </c>
      <c r="I18" s="291">
        <f>I16+I17</f>
        <v>210000000</v>
      </c>
      <c r="J18" s="291">
        <f t="shared" ref="J18" si="1">J16+J17</f>
        <v>110225390.03</v>
      </c>
      <c r="K18" s="292">
        <f t="shared" si="0"/>
        <v>0.52488280966666667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100000</v>
      </c>
      <c r="K19" s="65">
        <f t="shared" ref="K19:K20" si="2">J19/I19</f>
        <v>0.01</v>
      </c>
      <c r="L19" s="66">
        <v>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3456245.0000000005</v>
      </c>
      <c r="K20" s="65">
        <f t="shared" si="2"/>
        <v>0.43203062500000006</v>
      </c>
      <c r="L20" s="66">
        <v>0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v>11023376.75</v>
      </c>
      <c r="K21" s="78">
        <f t="shared" ref="K21" si="3">J21/I21</f>
        <v>0.64843392647058828</v>
      </c>
      <c r="L21" s="79">
        <v>10953376.75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2870105.78</v>
      </c>
      <c r="K22" s="78">
        <f>J22/I22</f>
        <v>0.1148042312</v>
      </c>
      <c r="L22" s="79">
        <v>2620105.7799999998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1312518.3999999999</v>
      </c>
      <c r="K23" s="83">
        <f>J23/I23</f>
        <v>0.20192590769230767</v>
      </c>
      <c r="L23" s="84">
        <v>1247518.3999999999</v>
      </c>
      <c r="M23" s="308"/>
      <c r="N23" s="170"/>
    </row>
    <row r="24" spans="1:14" s="2" customFormat="1" ht="12.75" thickBot="1" x14ac:dyDescent="0.25">
      <c r="A24" s="400" t="s">
        <v>63</v>
      </c>
      <c r="B24" s="401"/>
      <c r="C24" s="401"/>
      <c r="D24" s="401"/>
      <c r="E24" s="401"/>
      <c r="F24" s="401"/>
      <c r="G24" s="401"/>
      <c r="H24" s="401"/>
      <c r="I24" s="401"/>
      <c r="J24" s="401"/>
      <c r="K24" s="401"/>
      <c r="L24" s="401"/>
      <c r="M24" s="402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19" t="s">
        <v>138</v>
      </c>
      <c r="F25" s="320" t="s">
        <v>90</v>
      </c>
      <c r="G25" s="321" t="s">
        <v>250</v>
      </c>
      <c r="H25" s="313" t="s">
        <v>33</v>
      </c>
      <c r="I25" s="322">
        <v>1992500</v>
      </c>
      <c r="J25" s="214">
        <v>1992500</v>
      </c>
      <c r="K25" s="215">
        <f t="shared" si="0"/>
        <v>1</v>
      </c>
      <c r="L25" s="323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5" t="s">
        <v>142</v>
      </c>
      <c r="D26" s="315" t="s">
        <v>181</v>
      </c>
      <c r="E26" s="315" t="s">
        <v>151</v>
      </c>
      <c r="F26" s="168" t="s">
        <v>88</v>
      </c>
      <c r="G26" s="168" t="s">
        <v>87</v>
      </c>
      <c r="H26" s="314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5" t="s">
        <v>142</v>
      </c>
      <c r="D27" s="235" t="s">
        <v>137</v>
      </c>
      <c r="E27" s="235" t="s">
        <v>150</v>
      </c>
      <c r="F27" s="316" t="s">
        <v>208</v>
      </c>
      <c r="G27" s="316" t="s">
        <v>209</v>
      </c>
      <c r="H27" s="314" t="s">
        <v>33</v>
      </c>
      <c r="I27" s="234">
        <v>2000000</v>
      </c>
      <c r="J27" s="66">
        <v>1056644.3700000001</v>
      </c>
      <c r="K27" s="65">
        <f t="shared" si="4"/>
        <v>0.52832218500000006</v>
      </c>
      <c r="L27" s="66">
        <v>212583.03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5" t="s">
        <v>143</v>
      </c>
      <c r="D28" s="312" t="s">
        <v>240</v>
      </c>
      <c r="E28" s="167" t="s">
        <v>241</v>
      </c>
      <c r="F28" s="316" t="s">
        <v>212</v>
      </c>
      <c r="G28" s="316" t="s">
        <v>213</v>
      </c>
      <c r="H28" s="314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5" t="s">
        <v>143</v>
      </c>
      <c r="D29" s="312" t="s">
        <v>240</v>
      </c>
      <c r="E29" s="167" t="s">
        <v>241</v>
      </c>
      <c r="F29" s="316" t="s">
        <v>212</v>
      </c>
      <c r="G29" s="316" t="s">
        <v>214</v>
      </c>
      <c r="H29" s="314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5" t="s">
        <v>199</v>
      </c>
      <c r="D30" s="315" t="s">
        <v>238</v>
      </c>
      <c r="E30" s="315" t="s">
        <v>239</v>
      </c>
      <c r="F30" s="316" t="s">
        <v>236</v>
      </c>
      <c r="G30" s="316" t="s">
        <v>237</v>
      </c>
      <c r="H30" s="314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276</v>
      </c>
      <c r="C31" s="315" t="s">
        <v>143</v>
      </c>
      <c r="D31" s="299"/>
      <c r="E31" s="324"/>
      <c r="F31" s="316" t="s">
        <v>279</v>
      </c>
      <c r="G31" s="326"/>
      <c r="H31" s="314" t="s">
        <v>33</v>
      </c>
      <c r="I31" s="318">
        <v>3000000</v>
      </c>
      <c r="J31" s="79">
        <v>2486640.4300000002</v>
      </c>
      <c r="K31" s="65">
        <f t="shared" ref="K31:K33" si="5">J31/I31</f>
        <v>0.82888014333333337</v>
      </c>
      <c r="L31" s="79">
        <v>2486640.4300000002</v>
      </c>
      <c r="M31" s="155"/>
      <c r="N31" s="170"/>
    </row>
    <row r="32" spans="1:14" ht="30" customHeight="1" x14ac:dyDescent="0.2">
      <c r="A32" s="237">
        <v>8</v>
      </c>
      <c r="B32" s="234" t="s">
        <v>277</v>
      </c>
      <c r="C32" s="315" t="s">
        <v>143</v>
      </c>
      <c r="D32" s="299"/>
      <c r="E32" s="324"/>
      <c r="F32" s="316" t="s">
        <v>280</v>
      </c>
      <c r="G32" s="326"/>
      <c r="H32" s="314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278</v>
      </c>
      <c r="C33" s="222" t="s">
        <v>143</v>
      </c>
      <c r="D33" s="325"/>
      <c r="E33" s="325"/>
      <c r="F33" s="239" t="s">
        <v>280</v>
      </c>
      <c r="G33" s="327"/>
      <c r="H33" s="159" t="s">
        <v>33</v>
      </c>
      <c r="I33" s="82">
        <v>36047000</v>
      </c>
      <c r="J33" s="258">
        <v>36074000</v>
      </c>
      <c r="K33" s="219">
        <f t="shared" si="5"/>
        <v>1.000749022110023</v>
      </c>
      <c r="L33" s="258">
        <v>36074000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4:M24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220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310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418" t="s">
        <v>10</v>
      </c>
    </row>
    <row r="3" spans="1:13" s="1" customFormat="1" ht="45" customHeight="1" thickBot="1" x14ac:dyDescent="0.25">
      <c r="A3" s="387"/>
      <c r="B3" s="389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89"/>
      <c r="I3" s="311" t="s">
        <v>8</v>
      </c>
      <c r="J3" s="105" t="s">
        <v>297</v>
      </c>
      <c r="K3" s="340" t="s">
        <v>298</v>
      </c>
      <c r="L3" s="394"/>
      <c r="M3" s="396"/>
    </row>
    <row r="4" spans="1:13" x14ac:dyDescent="0.25">
      <c r="A4" s="377" t="s">
        <v>92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s="3" customFormat="1" ht="15" customHeight="1" x14ac:dyDescent="0.25">
      <c r="A5" s="328">
        <v>1</v>
      </c>
      <c r="B5" s="329" t="s">
        <v>281</v>
      </c>
      <c r="C5" s="409" t="s">
        <v>282</v>
      </c>
      <c r="D5" s="369" t="s">
        <v>283</v>
      </c>
      <c r="E5" s="412" t="s">
        <v>284</v>
      </c>
      <c r="F5" s="412" t="s">
        <v>284</v>
      </c>
      <c r="G5" s="415" t="s">
        <v>285</v>
      </c>
      <c r="H5" s="330"/>
      <c r="I5" s="55"/>
      <c r="J5" s="25"/>
      <c r="K5" s="26"/>
      <c r="L5" s="27"/>
      <c r="M5" s="89"/>
    </row>
    <row r="6" spans="1:13" ht="15" customHeight="1" x14ac:dyDescent="0.25">
      <c r="A6" s="42"/>
      <c r="B6" s="331" t="s">
        <v>286</v>
      </c>
      <c r="C6" s="410"/>
      <c r="D6" s="370"/>
      <c r="E6" s="413"/>
      <c r="F6" s="413"/>
      <c r="G6" s="416"/>
      <c r="H6" s="330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2"/>
      <c r="B7" s="333" t="s">
        <v>287</v>
      </c>
      <c r="C7" s="410"/>
      <c r="D7" s="370"/>
      <c r="E7" s="413"/>
      <c r="F7" s="413"/>
      <c r="G7" s="416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4"/>
      <c r="B8" s="335" t="s">
        <v>288</v>
      </c>
      <c r="C8" s="410"/>
      <c r="D8" s="370"/>
      <c r="E8" s="413"/>
      <c r="F8" s="413"/>
      <c r="G8" s="416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6"/>
      <c r="B9" s="337" t="s">
        <v>289</v>
      </c>
      <c r="C9" s="411"/>
      <c r="D9" s="371"/>
      <c r="E9" s="414"/>
      <c r="F9" s="414"/>
      <c r="G9" s="417"/>
      <c r="H9" s="338" t="s">
        <v>33</v>
      </c>
      <c r="I9" s="337">
        <f>SUM(I6:I8)</f>
        <v>60000000</v>
      </c>
      <c r="J9" s="337">
        <f>SUM(J6:J8)</f>
        <v>60000000</v>
      </c>
      <c r="K9" s="53">
        <f>J9/I9</f>
        <v>1</v>
      </c>
      <c r="L9" s="337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7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  <mergeCell ref="F5:F9"/>
    <mergeCell ref="G5:G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6" sqref="L6: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221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297</v>
      </c>
      <c r="K3" s="340" t="s">
        <v>298</v>
      </c>
      <c r="L3" s="394"/>
      <c r="M3" s="396"/>
    </row>
    <row r="4" spans="1:13" x14ac:dyDescent="0.25">
      <c r="A4" s="377" t="s">
        <v>97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ht="15" customHeight="1" x14ac:dyDescent="0.25">
      <c r="A5" s="176">
        <v>1</v>
      </c>
      <c r="B5" s="166" t="s">
        <v>98</v>
      </c>
      <c r="C5" s="369" t="s">
        <v>141</v>
      </c>
      <c r="D5" s="369" t="s">
        <v>139</v>
      </c>
      <c r="E5" s="369" t="s">
        <v>138</v>
      </c>
      <c r="F5" s="367" t="s">
        <v>100</v>
      </c>
      <c r="G5" s="367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70"/>
      <c r="D6" s="370"/>
      <c r="E6" s="370"/>
      <c r="F6" s="367"/>
      <c r="G6" s="367"/>
      <c r="H6" s="90" t="s">
        <v>33</v>
      </c>
      <c r="I6" s="107">
        <v>7062200</v>
      </c>
      <c r="J6" s="25">
        <v>4875760.8599999994</v>
      </c>
      <c r="K6" s="26">
        <f t="shared" ref="K6:K8" si="0">J6/I6</f>
        <v>0.69040254594885442</v>
      </c>
      <c r="L6" s="25">
        <v>1244925.0899999999</v>
      </c>
      <c r="M6" s="89"/>
    </row>
    <row r="7" spans="1:13" ht="15" customHeight="1" x14ac:dyDescent="0.25">
      <c r="A7" s="175"/>
      <c r="B7" s="92" t="s">
        <v>13</v>
      </c>
      <c r="C7" s="370"/>
      <c r="D7" s="370"/>
      <c r="E7" s="370"/>
      <c r="F7" s="367"/>
      <c r="G7" s="367"/>
      <c r="H7" s="90" t="s">
        <v>33</v>
      </c>
      <c r="I7" s="108">
        <v>4724800</v>
      </c>
      <c r="J7" s="25">
        <v>2360645.64</v>
      </c>
      <c r="K7" s="26">
        <f t="shared" si="0"/>
        <v>0.49962869116153069</v>
      </c>
      <c r="L7" s="27">
        <v>565233.27</v>
      </c>
      <c r="M7" s="89"/>
    </row>
    <row r="8" spans="1:13" ht="15" customHeight="1" thickBot="1" x14ac:dyDescent="0.3">
      <c r="A8" s="179"/>
      <c r="B8" s="180" t="s">
        <v>14</v>
      </c>
      <c r="C8" s="420"/>
      <c r="D8" s="420"/>
      <c r="E8" s="420"/>
      <c r="F8" s="419"/>
      <c r="G8" s="419"/>
      <c r="H8" s="54" t="s">
        <v>33</v>
      </c>
      <c r="I8" s="109">
        <f>SUM(I6:I7)</f>
        <v>11787000</v>
      </c>
      <c r="J8" s="109">
        <f>SUM(J6:J7)</f>
        <v>7236406.5</v>
      </c>
      <c r="K8" s="28">
        <f t="shared" si="0"/>
        <v>0.61393115296513112</v>
      </c>
      <c r="L8" s="181">
        <f>SUM(L6:L7)</f>
        <v>1810158.3599999999</v>
      </c>
      <c r="M8" s="89"/>
    </row>
    <row r="9" spans="1:13" s="3" customFormat="1" x14ac:dyDescent="0.25">
      <c r="A9" s="403" t="s">
        <v>201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: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222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297</v>
      </c>
      <c r="K3" s="340" t="s">
        <v>298</v>
      </c>
      <c r="L3" s="394"/>
      <c r="M3" s="396"/>
    </row>
    <row r="4" spans="1:13" x14ac:dyDescent="0.25">
      <c r="A4" s="377" t="s">
        <v>103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77" t="s">
        <v>104</v>
      </c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9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6678957.9400000004</v>
      </c>
      <c r="K7" s="16">
        <f t="shared" si="0"/>
        <v>0.36563578041104838</v>
      </c>
      <c r="L7" s="52">
        <v>3646453.9000000004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596770.48</v>
      </c>
      <c r="K8" s="16">
        <f t="shared" si="0"/>
        <v>6.2817945263157898E-2</v>
      </c>
      <c r="L8" s="11">
        <v>166838.97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993125.70000000019</v>
      </c>
      <c r="K9" s="16">
        <f t="shared" si="0"/>
        <v>9.9312570000000017E-2</v>
      </c>
      <c r="L9" s="52">
        <v>181060.04000000004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workbookViewId="0">
      <pane ySplit="3" topLeftCell="A4" activePane="bottomLeft" state="frozen"/>
      <selection pane="bottomLeft" activeCell="L14" sqref="L1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83" t="s">
        <v>223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250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250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297</v>
      </c>
      <c r="K3" s="340" t="s">
        <v>298</v>
      </c>
      <c r="L3" s="394"/>
      <c r="M3" s="396"/>
    </row>
    <row r="4" spans="1:250" x14ac:dyDescent="0.2">
      <c r="A4" s="377" t="s">
        <v>114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67263453.459999993</v>
      </c>
      <c r="K5" s="16">
        <f>J5/I5</f>
        <v>0.91977920771229305</v>
      </c>
      <c r="L5" s="11">
        <v>520073.81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70" t="s">
        <v>183</v>
      </c>
      <c r="D6" s="370" t="s">
        <v>155</v>
      </c>
      <c r="E6" s="370" t="s">
        <v>156</v>
      </c>
      <c r="F6" s="381" t="s">
        <v>105</v>
      </c>
      <c r="G6" s="421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70"/>
      <c r="D7" s="370"/>
      <c r="E7" s="370"/>
      <c r="F7" s="381"/>
      <c r="G7" s="421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70"/>
      <c r="D8" s="370"/>
      <c r="E8" s="370"/>
      <c r="F8" s="381"/>
      <c r="G8" s="421"/>
      <c r="H8" s="123" t="s">
        <v>120</v>
      </c>
      <c r="I8" s="193">
        <v>56250000</v>
      </c>
      <c r="J8" s="194">
        <v>48925077.119999997</v>
      </c>
      <c r="K8" s="26">
        <f t="shared" si="0"/>
        <v>0.86977914879999996</v>
      </c>
      <c r="L8" s="55">
        <v>828562.79</v>
      </c>
      <c r="M8" s="89"/>
    </row>
    <row r="9" spans="1:250" ht="15" customHeight="1" x14ac:dyDescent="0.2">
      <c r="A9" s="129"/>
      <c r="B9" s="139" t="s">
        <v>14</v>
      </c>
      <c r="C9" s="371"/>
      <c r="D9" s="371"/>
      <c r="E9" s="371"/>
      <c r="F9" s="382"/>
      <c r="G9" s="421"/>
      <c r="H9" s="87" t="s">
        <v>120</v>
      </c>
      <c r="I9" s="195">
        <f>SUM(I7:I8)</f>
        <v>67500000</v>
      </c>
      <c r="J9" s="195">
        <f>SUM(J7:J8)</f>
        <v>60142208.809999995</v>
      </c>
      <c r="K9" s="53">
        <f t="shared" si="0"/>
        <v>0.89099568607407398</v>
      </c>
      <c r="L9" s="196">
        <f>SUM(L7:L8)</f>
        <v>828562.79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77" t="s">
        <v>115</v>
      </c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9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959641.18</v>
      </c>
      <c r="K13" s="36">
        <f t="shared" si="0"/>
        <v>0.95964118000000009</v>
      </c>
      <c r="L13" s="37">
        <v>111160.78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K5" sqref="K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224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297</v>
      </c>
      <c r="K3" s="340" t="s">
        <v>298</v>
      </c>
      <c r="L3" s="394"/>
      <c r="M3" s="396"/>
    </row>
    <row r="4" spans="1:13" x14ac:dyDescent="0.25">
      <c r="A4" s="377" t="s">
        <v>129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10711102.640000001</v>
      </c>
      <c r="K5" s="36">
        <f t="shared" ref="K5" si="0">J5/I5</f>
        <v>0.92337091724137932</v>
      </c>
      <c r="L5" s="60">
        <v>1758437.56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2025-01-13T10:29:34Z</dcterms:modified>
</cp:coreProperties>
</file>