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6" l="1"/>
  <c r="J21" i="6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0" i="15" l="1"/>
  <c r="J40" i="15"/>
  <c r="I40" i="15"/>
  <c r="K39" i="15"/>
  <c r="K38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0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<sst xmlns="http://schemas.openxmlformats.org/spreadsheetml/2006/main" count="632" uniqueCount="296">
  <si>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</si>
  <si>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</si>
  <si>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</si>
  <si>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</si>
  <si>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</si>
  <si>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</si>
  <si>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</si>
  <si>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</si>
  <si>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</si>
  <si>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</si>
  <si>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</si>
  <si>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</si>
  <si>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</si>
  <si>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</si>
  <si>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</si>
  <si>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</si>
  <si>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</si>
  <si>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</si>
  <si>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</si>
  <si>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</si>
  <si>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</si>
  <si>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</si>
  <si>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</si>
  <si>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</si>
  <si>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</si>
  <si>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</si>
  <si>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</si>
  <si>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</si>
  <si>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</si>
  <si>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</si>
  <si>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</si>
  <si>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</si>
  <si>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</si>
  <si>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</si>
  <si>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</si>
  <si>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</si>
  <si>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</si>
  <si>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</si>
  <si>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</si>
  <si>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</si>
  <si>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</si>
  <si>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</si>
  <si>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</si>
  <si>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</si>
  <si>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</si>
  <si>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</si>
  <si>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</si>
  <si>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</si>
  <si>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</si>
  <si>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</si>
  <si>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</si>
  <si>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</si>
  <si>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</si>
  <si>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</si>
  <si>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</si>
  <si>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</si>
  <si>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</si>
  <si>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</si>
  <si>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</si>
  <si>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</si>
  <si>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</si>
  <si>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</si>
  <si>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</si>
  <si>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</si>
  <si>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</si>
  <si>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</si>
  <si>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</si>
  <si>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</si>
  <si>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</si>
  <si>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</si>
  <si>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</si>
  <si>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</si>
  <si>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</si>
  <si>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</si>
  <si>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</si>
  <si>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</si>
  <si>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</si>
  <si>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</si>
  <si>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</si>
  <si>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</si>
  <si>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</si>
  <si>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</si>
  <si>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</si>
  <si>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</si>
  <si>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</si>
  <si>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</si>
  <si>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</si>
  <si>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</si>
  <si>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</si>
  <si>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</si>
  <si>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</si>
  <si>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</si>
  <si>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</si>
  <si>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</si>
  <si>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</si>
  <si>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</si>
  <si>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</si>
  <si>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</si>
  <si>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</si>
  <si>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</si>
  <si>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</si>
  <si>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</si>
  <si>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</si>
  <si>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</si>
  <si>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</si>
  <si>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</si>
  <si>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</si>
  <si>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</si>
  <si>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</si>
  <si>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</si>
  <si>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</si>
  <si>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</si>
  <si>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</si>
  <si>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</si>
  <si>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</si>
  <si>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</si>
  <si>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</si>
  <si>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</si>
  <si>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</si>
  <si>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</si>
  <si>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</si>
  <si>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</si>
  <si>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</si>
  <si>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</si>
  <si>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</si>
  <si>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</si>
  <si>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</si>
  <si>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</si>
  <si>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</si>
  <si>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</si>
  <si>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</si>
  <si>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</si>
  <si>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</si>
  <si>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</si>
  <si>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</si>
  <si>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</si>
  <si>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</si>
  <si>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</si>
  <si>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</si>
  <si>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</si>
  <si>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</si>
  <si>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</si>
  <si>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</si>
  <si>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</si>
  <si>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</si>
  <si>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</si>
  <si>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</si>
  <si>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</si>
  <si>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</si>
  <si>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</si>
  <si>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</si>
  <si>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</si>
  <si>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</si>
  <si>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</si>
  <si>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</si>
  <si>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</si>
  <si>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</si>
  <si>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</si>
  <si>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</si>
  <si>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</si>
  <si>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</si>
  <si>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</si>
  <si>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</si>
  <si>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</si>
  <si>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</si>
  <si>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</si>
  <si>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</si>
  <si>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</si>
  <si>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</si>
  <si>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</si>
  <si>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</si>
  <si>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</si>
  <si>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</si>
  <si>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</si>
  <si>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</si>
  <si>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</si>
  <si>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</si>
  <si>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</si>
  <si>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</si>
  <si>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</si>
  <si>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</si>
  <si>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</si>
  <si>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</si>
  <si>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</si>
  <si>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</si>
  <si>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</si>
  <si>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</si>
  <si>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</si>
  <si>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</si>
  <si>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</si>
  <si>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</si>
  <si>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</si>
  <si>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</si>
  <si>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</si>
  <si>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</si>
  <si>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</si>
  <si>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</si>
  <si>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</si>
  <si>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</si>
  <si>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</si>
  <si>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</si>
  <si>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</si>
  <si>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</si>
  <si>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</si>
  <si>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</si>
  <si>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</si>
  <si>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</si>
  <si>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</si>
  <si>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</si>
  <si>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</si>
  <si>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</si>
  <si>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</si>
  <si>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</si>
  <si>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</si>
  <si>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</si>
  <si>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</si>
  <si>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</si>
  <si>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</si>
  <si>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</si>
  <si>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</si>
  <si>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</si>
  <si>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</si>
  <si>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</si>
  <si>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</si>
  <si>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</si>
  <si>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</si>
  <si>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</si>
  <si>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</si>
  <si>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</si>
  <si>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</si>
  <si>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</si>
  <si>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</si>
  <si>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</si>
  <si>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</si>
  <si>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</si>
  <si>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</si>
  <si>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</si>
  <si>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</si>
  <si>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</si>
  <si>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</si>
  <si>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</si>
  <si>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</si>
  <si>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</si>
  <si>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</si>
  <si>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</si>
  <si>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</si>
  <si>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</si>
  <si>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</si>
  <si>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</si>
  <si>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</si>
  <si>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</si>
  <si>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</si>
  <si>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</si>
  <si>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</si>
  <si>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</si>
  <si>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</si>
  <si>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</si>
  <si>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</si>
  <si>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</si>
  <si>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</si>
  <si>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</si>
  <si>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</si>
  <si>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</si>
  <si>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</si>
  <si>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</si>
  <si>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</si>
  <si>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</si>
  <si>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</si>
  <si>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</si>
  <si>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</si>
  <si>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</si>
  <si>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</si>
  <si>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</si>
  <si>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</si>
  <si>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</si>
  <si>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</si>
  <si>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</si>
  <si>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</si>
  <si>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</si>
  <si>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</si>
  <si>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</si>
  <si>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</si>
  <si>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</si>
  <si>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</si>
  <si>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</si>
  <si>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</si>
  <si>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</si>
  <si>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</si>
  <si>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</si>
  <si>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</si>
  <si>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UKUPNO POVUČENO DO 29.02.2024.</t>
  </si>
  <si>
    <t>%  DO 29.02.2024.</t>
  </si>
  <si>
    <t>Programski zajam za razvojnu politiku zdravstvenog sektora u BiH -IBRD 94950-BA</t>
  </si>
  <si>
    <t>Zdravstveno</t>
  </si>
  <si>
    <t>19.02.2024.</t>
  </si>
  <si>
    <t>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</si>
</sst>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pane ySplit="3" topLeftCell="A4" activePane="bottomLeft" state="frozen"/>
      <selection pane="bottomLeft" activeCell="G32" sqref="G32:G3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40" t="s">
        <v>35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262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13" s="1" customFormat="1" ht="45" customHeight="1" thickBot="1" x14ac:dyDescent="0.25">
      <c r="A3" s="344"/>
      <c r="B3" s="346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46"/>
      <c r="I3" s="263" t="s">
        <v>8</v>
      </c>
      <c r="J3" s="105" t="s">
        <v>290</v>
      </c>
      <c r="K3" s="261" t="s">
        <v>291</v>
      </c>
      <c r="L3" s="351"/>
      <c r="M3" s="353"/>
    </row>
    <row r="4" spans="1:13" x14ac:dyDescent="0.25">
      <c r="A4" s="354" t="s">
        <v>15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56817637.909999996</v>
      </c>
      <c r="K5" s="15">
        <f>J5/I5</f>
        <v>0.97961444672413789</v>
      </c>
      <c r="L5" s="18">
        <v>0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57" t="s">
        <v>142</v>
      </c>
      <c r="D7" s="357" t="s">
        <v>189</v>
      </c>
      <c r="E7" s="357" t="s">
        <v>151</v>
      </c>
      <c r="F7" s="360" t="s">
        <v>29</v>
      </c>
      <c r="G7" s="360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58"/>
      <c r="D8" s="358"/>
      <c r="E8" s="358"/>
      <c r="F8" s="361"/>
      <c r="G8" s="361"/>
      <c r="H8" s="90" t="s">
        <v>33</v>
      </c>
      <c r="I8" s="13">
        <v>16366193</v>
      </c>
      <c r="J8" s="13">
        <v>15568022.6</v>
      </c>
      <c r="K8" s="5">
        <f>J8/I8</f>
        <v>0.95123053968629112</v>
      </c>
      <c r="L8" s="4">
        <v>724898.9</v>
      </c>
      <c r="M8" s="89"/>
    </row>
    <row r="9" spans="1:13" x14ac:dyDescent="0.25">
      <c r="A9" s="114"/>
      <c r="B9" s="115" t="s">
        <v>13</v>
      </c>
      <c r="C9" s="358"/>
      <c r="D9" s="358"/>
      <c r="E9" s="358"/>
      <c r="F9" s="361"/>
      <c r="G9" s="361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59"/>
      <c r="D10" s="359"/>
      <c r="E10" s="359"/>
      <c r="F10" s="362"/>
      <c r="G10" s="362"/>
      <c r="H10" s="9" t="s">
        <v>33</v>
      </c>
      <c r="I10" s="14">
        <f>I8+I9</f>
        <v>27276989</v>
      </c>
      <c r="J10" s="14">
        <f>J8+J9</f>
        <v>26478818.590000004</v>
      </c>
      <c r="K10" s="6">
        <f t="shared" si="0"/>
        <v>0.97073832416033912</v>
      </c>
      <c r="L10" s="17">
        <f>L8+L9</f>
        <v>724898.9</v>
      </c>
      <c r="M10" s="93"/>
    </row>
    <row r="11" spans="1:13" ht="36.75" customHeight="1" x14ac:dyDescent="0.25">
      <c r="A11" s="122">
        <v>4</v>
      </c>
      <c r="B11" s="115" t="s">
        <v>19</v>
      </c>
      <c r="C11" s="363" t="s">
        <v>204</v>
      </c>
      <c r="D11" s="357" t="s">
        <v>190</v>
      </c>
      <c r="E11" s="357" t="s">
        <v>191</v>
      </c>
      <c r="F11" s="366" t="s">
        <v>30</v>
      </c>
      <c r="G11" s="366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64"/>
      <c r="D12" s="358"/>
      <c r="E12" s="358"/>
      <c r="F12" s="367"/>
      <c r="G12" s="367"/>
      <c r="H12" s="126" t="s">
        <v>33</v>
      </c>
      <c r="I12" s="13">
        <v>7179487</v>
      </c>
      <c r="J12" s="13">
        <v>6225121.870000001</v>
      </c>
      <c r="K12" s="5">
        <f>J12/I12</f>
        <v>0.86707056785533576</v>
      </c>
      <c r="L12" s="4">
        <v>400840.15</v>
      </c>
      <c r="M12" s="89"/>
    </row>
    <row r="13" spans="1:13" x14ac:dyDescent="0.25">
      <c r="A13" s="122"/>
      <c r="B13" s="127" t="s">
        <v>13</v>
      </c>
      <c r="C13" s="364"/>
      <c r="D13" s="358"/>
      <c r="E13" s="358"/>
      <c r="F13" s="367"/>
      <c r="G13" s="367"/>
      <c r="H13" s="128" t="s">
        <v>33</v>
      </c>
      <c r="I13" s="13">
        <v>12820513</v>
      </c>
      <c r="J13" s="13">
        <v>8627615.8399999999</v>
      </c>
      <c r="K13" s="5">
        <f t="shared" ref="K13:K14" si="1">J13/I13</f>
        <v>0.67295402609864363</v>
      </c>
      <c r="L13" s="4">
        <v>0</v>
      </c>
      <c r="M13" s="89"/>
    </row>
    <row r="14" spans="1:13" x14ac:dyDescent="0.25">
      <c r="A14" s="129"/>
      <c r="B14" s="7" t="s">
        <v>14</v>
      </c>
      <c r="C14" s="365"/>
      <c r="D14" s="359"/>
      <c r="E14" s="359"/>
      <c r="F14" s="368"/>
      <c r="G14" s="368"/>
      <c r="H14" s="87" t="s">
        <v>33</v>
      </c>
      <c r="I14" s="14">
        <f>I12+I13</f>
        <v>20000000</v>
      </c>
      <c r="J14" s="14">
        <f>J12+J13</f>
        <v>14852737.710000001</v>
      </c>
      <c r="K14" s="6">
        <f t="shared" si="1"/>
        <v>0.74263688550000007</v>
      </c>
      <c r="L14" s="17">
        <f>L12+L13</f>
        <v>400840.15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7571957.4699999997</v>
      </c>
      <c r="K15" s="16">
        <f>J15/I15</f>
        <v>0.25239858233333334</v>
      </c>
      <c r="L15" s="19">
        <v>0</v>
      </c>
      <c r="M15" s="93"/>
    </row>
    <row r="16" spans="1:13" ht="36" x14ac:dyDescent="0.25">
      <c r="A16" s="133">
        <v>6</v>
      </c>
      <c r="B16" s="134" t="s">
        <v>21</v>
      </c>
      <c r="C16" s="357" t="s">
        <v>205</v>
      </c>
      <c r="D16" s="357" t="s">
        <v>193</v>
      </c>
      <c r="E16" s="357" t="s">
        <v>194</v>
      </c>
      <c r="F16" s="378" t="s">
        <v>32</v>
      </c>
      <c r="G16" s="367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58"/>
      <c r="D17" s="358"/>
      <c r="E17" s="358"/>
      <c r="F17" s="378"/>
      <c r="G17" s="367"/>
      <c r="H17" s="123" t="s">
        <v>33</v>
      </c>
      <c r="I17" s="13">
        <v>33600000</v>
      </c>
      <c r="J17" s="13">
        <v>6180423</v>
      </c>
      <c r="K17" s="5">
        <f>J17/I17</f>
        <v>0.18394116071428571</v>
      </c>
      <c r="L17" s="13">
        <v>0</v>
      </c>
      <c r="M17" s="89"/>
    </row>
    <row r="18" spans="1:13" x14ac:dyDescent="0.25">
      <c r="A18" s="42"/>
      <c r="B18" s="136" t="s">
        <v>13</v>
      </c>
      <c r="C18" s="358"/>
      <c r="D18" s="358"/>
      <c r="E18" s="358"/>
      <c r="F18" s="378"/>
      <c r="G18" s="367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59"/>
      <c r="D19" s="359"/>
      <c r="E19" s="359"/>
      <c r="F19" s="379"/>
      <c r="G19" s="368"/>
      <c r="H19" s="137" t="s">
        <v>33</v>
      </c>
      <c r="I19" s="14">
        <f>I17+I18</f>
        <v>56000000</v>
      </c>
      <c r="J19" s="14">
        <f>J17+J18</f>
        <v>12591423</v>
      </c>
      <c r="K19" s="6">
        <f t="shared" si="2"/>
        <v>0.22484683928571428</v>
      </c>
      <c r="L19" s="14">
        <f>L17+L18</f>
        <v>0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63" t="s">
        <v>144</v>
      </c>
      <c r="D20" s="369"/>
      <c r="E20" s="369"/>
      <c r="F20" s="372" t="s">
        <v>255</v>
      </c>
      <c r="G20" s="375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64"/>
      <c r="D21" s="370"/>
      <c r="E21" s="370"/>
      <c r="F21" s="373"/>
      <c r="G21" s="376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64"/>
      <c r="D22" s="370"/>
      <c r="E22" s="370"/>
      <c r="F22" s="373"/>
      <c r="G22" s="376"/>
      <c r="H22" s="123" t="s">
        <v>33</v>
      </c>
      <c r="I22" s="259">
        <v>26500000</v>
      </c>
      <c r="J22" s="13">
        <v>66250</v>
      </c>
      <c r="K22" s="5">
        <f t="shared" ref="K22:K23" si="3">J22/I22</f>
        <v>2.5000000000000001E-3</v>
      </c>
      <c r="L22" s="13">
        <v>0</v>
      </c>
      <c r="M22" s="89"/>
    </row>
    <row r="23" spans="1:13" x14ac:dyDescent="0.25">
      <c r="A23" s="47"/>
      <c r="B23" s="270" t="s">
        <v>14</v>
      </c>
      <c r="C23" s="365"/>
      <c r="D23" s="371"/>
      <c r="E23" s="371"/>
      <c r="F23" s="374"/>
      <c r="G23" s="377"/>
      <c r="H23" s="137" t="s">
        <v>33</v>
      </c>
      <c r="I23" s="139">
        <f>I21+I22</f>
        <v>51500000</v>
      </c>
      <c r="J23" s="139">
        <f>J21+J22</f>
        <v>128750</v>
      </c>
      <c r="K23" s="6">
        <f t="shared" si="3"/>
        <v>2.5000000000000001E-3</v>
      </c>
      <c r="L23" s="139">
        <f>L21+L22</f>
        <v>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63" t="s">
        <v>259</v>
      </c>
      <c r="D24" s="369"/>
      <c r="E24" s="369"/>
      <c r="F24" s="373" t="s">
        <v>260</v>
      </c>
      <c r="G24" s="373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64"/>
      <c r="D25" s="370"/>
      <c r="E25" s="370"/>
      <c r="F25" s="373"/>
      <c r="G25" s="373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64"/>
      <c r="D26" s="370"/>
      <c r="E26" s="370"/>
      <c r="F26" s="373"/>
      <c r="G26" s="373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65"/>
      <c r="D27" s="371"/>
      <c r="E27" s="371"/>
      <c r="F27" s="374"/>
      <c r="G27" s="374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63" t="s">
        <v>206</v>
      </c>
      <c r="D28" s="369"/>
      <c r="E28" s="369"/>
      <c r="F28" s="367" t="s">
        <v>270</v>
      </c>
      <c r="G28" s="378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64"/>
      <c r="D29" s="370"/>
      <c r="E29" s="370"/>
      <c r="F29" s="367"/>
      <c r="G29" s="378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64"/>
      <c r="D30" s="370"/>
      <c r="E30" s="370"/>
      <c r="F30" s="367"/>
      <c r="G30" s="378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64"/>
      <c r="D31" s="371"/>
      <c r="E31" s="371"/>
      <c r="F31" s="368"/>
      <c r="G31" s="379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292</v>
      </c>
      <c r="C32" s="363" t="s">
        <v>293</v>
      </c>
      <c r="D32" s="369"/>
      <c r="E32" s="369"/>
      <c r="F32" s="367" t="s">
        <v>294</v>
      </c>
      <c r="G32" s="378" t="s">
        <v>295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64"/>
      <c r="D33" s="370"/>
      <c r="E33" s="370"/>
      <c r="F33" s="367"/>
      <c r="G33" s="378"/>
      <c r="H33" s="123" t="s">
        <v>33</v>
      </c>
      <c r="I33" s="259">
        <v>55380000</v>
      </c>
      <c r="J33" s="266">
        <v>138450</v>
      </c>
      <c r="K33" s="5">
        <f>J33/I33</f>
        <v>2.5000000000000001E-3</v>
      </c>
      <c r="L33" s="266">
        <v>138450</v>
      </c>
      <c r="M33" s="89"/>
    </row>
    <row r="34" spans="1:13" x14ac:dyDescent="0.25">
      <c r="A34" s="42"/>
      <c r="B34" s="106" t="s">
        <v>13</v>
      </c>
      <c r="C34" s="364"/>
      <c r="D34" s="370"/>
      <c r="E34" s="370"/>
      <c r="F34" s="367"/>
      <c r="G34" s="378"/>
      <c r="H34" s="123" t="s">
        <v>33</v>
      </c>
      <c r="I34" s="259">
        <v>36920000</v>
      </c>
      <c r="J34" s="13">
        <v>92300</v>
      </c>
      <c r="K34" s="5">
        <f t="shared" ref="K34:K35" si="6">J34/I34</f>
        <v>2.5000000000000001E-3</v>
      </c>
      <c r="L34" s="13">
        <v>92300</v>
      </c>
      <c r="M34" s="89"/>
    </row>
    <row r="35" spans="1:13" ht="15.75" thickBot="1" x14ac:dyDescent="0.3">
      <c r="A35" s="47"/>
      <c r="B35" s="270" t="s">
        <v>14</v>
      </c>
      <c r="C35" s="364"/>
      <c r="D35" s="371"/>
      <c r="E35" s="371"/>
      <c r="F35" s="368"/>
      <c r="G35" s="379"/>
      <c r="H35" s="137" t="s">
        <v>33</v>
      </c>
      <c r="I35" s="139">
        <f>I33+I34</f>
        <v>92300000</v>
      </c>
      <c r="J35" s="139">
        <f>J33+J34</f>
        <v>230750</v>
      </c>
      <c r="K35" s="6">
        <f t="shared" si="6"/>
        <v>2.5000000000000001E-3</v>
      </c>
      <c r="L35" s="139">
        <f>L33+L34</f>
        <v>230750</v>
      </c>
      <c r="M35" s="93"/>
    </row>
    <row r="36" spans="1:13" ht="15.75" thickBot="1" x14ac:dyDescent="0.3">
      <c r="A36" s="380" t="s">
        <v>257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2"/>
    </row>
    <row r="37" spans="1:13" s="3" customFormat="1" ht="24" customHeight="1" x14ac:dyDescent="0.25">
      <c r="A37" s="275">
        <v>1</v>
      </c>
      <c r="B37" s="276" t="s">
        <v>262</v>
      </c>
      <c r="C37" s="383" t="s">
        <v>144</v>
      </c>
      <c r="D37" s="385"/>
      <c r="E37" s="385"/>
      <c r="F37" s="387" t="s">
        <v>255</v>
      </c>
      <c r="G37" s="390" t="s">
        <v>263</v>
      </c>
      <c r="H37" s="277"/>
      <c r="I37" s="278"/>
      <c r="J37" s="278"/>
      <c r="K37" s="279"/>
      <c r="L37" s="278"/>
      <c r="M37" s="280"/>
    </row>
    <row r="38" spans="1:13" x14ac:dyDescent="0.25">
      <c r="A38" s="42"/>
      <c r="B38" s="273" t="s">
        <v>12</v>
      </c>
      <c r="C38" s="364"/>
      <c r="D38" s="370"/>
      <c r="E38" s="370"/>
      <c r="F38" s="388"/>
      <c r="G38" s="391"/>
      <c r="H38" s="123" t="s">
        <v>33</v>
      </c>
      <c r="I38" s="256">
        <v>1150000</v>
      </c>
      <c r="J38" s="266">
        <v>0</v>
      </c>
      <c r="K38" s="5">
        <f>J38/I38</f>
        <v>0</v>
      </c>
      <c r="L38" s="13">
        <v>0</v>
      </c>
      <c r="M38" s="89"/>
    </row>
    <row r="39" spans="1:13" x14ac:dyDescent="0.25">
      <c r="A39" s="42"/>
      <c r="B39" s="273" t="s">
        <v>13</v>
      </c>
      <c r="C39" s="364"/>
      <c r="D39" s="370"/>
      <c r="E39" s="370"/>
      <c r="F39" s="388"/>
      <c r="G39" s="391"/>
      <c r="H39" s="123" t="s">
        <v>33</v>
      </c>
      <c r="I39" s="256">
        <v>1150000</v>
      </c>
      <c r="J39" s="13">
        <v>0</v>
      </c>
      <c r="K39" s="5">
        <f t="shared" ref="K39:K40" si="7">J39/I39</f>
        <v>0</v>
      </c>
      <c r="L39" s="13">
        <v>0</v>
      </c>
      <c r="M39" s="89"/>
    </row>
    <row r="40" spans="1:13" ht="15.75" thickBot="1" x14ac:dyDescent="0.3">
      <c r="A40" s="41"/>
      <c r="B40" s="281" t="s">
        <v>95</v>
      </c>
      <c r="C40" s="384"/>
      <c r="D40" s="386"/>
      <c r="E40" s="386"/>
      <c r="F40" s="389"/>
      <c r="G40" s="392"/>
      <c r="H40" s="282" t="s">
        <v>33</v>
      </c>
      <c r="I40" s="140">
        <f>I38+I39</f>
        <v>2300000</v>
      </c>
      <c r="J40" s="140">
        <f>J38+J39</f>
        <v>0</v>
      </c>
      <c r="K40" s="283">
        <f t="shared" si="7"/>
        <v>0</v>
      </c>
      <c r="L40" s="140">
        <f>L38+L39</f>
        <v>0</v>
      </c>
      <c r="M40" s="97"/>
    </row>
    <row r="41" spans="1:13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3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</sheetData>
  <mergeCells count="50">
    <mergeCell ref="C37:C40"/>
    <mergeCell ref="D37:D40"/>
    <mergeCell ref="E37:E40"/>
    <mergeCell ref="F37:F40"/>
    <mergeCell ref="G37:G40"/>
    <mergeCell ref="A36:M36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7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0" t="s">
        <v>218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4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14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</row>
    <row r="4" spans="1:14" x14ac:dyDescent="0.2">
      <c r="A4" s="393" t="s">
        <v>42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396" t="s">
        <v>52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8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0</v>
      </c>
      <c r="K20" s="219">
        <f t="shared" si="1"/>
        <v>0</v>
      </c>
      <c r="L20" s="220">
        <v>0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25" activePane="bottomLeft" state="frozen"/>
      <selection pane="bottomLeft" activeCell="J32" sqref="J3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0" t="s">
        <v>219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  <c r="N1" s="143"/>
    </row>
    <row r="2" spans="1:14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  <c r="N2" s="143"/>
    </row>
    <row r="3" spans="1:14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  <c r="N3" s="143"/>
    </row>
    <row r="4" spans="1:14" ht="12.75" thickBot="1" x14ac:dyDescent="0.25">
      <c r="A4" s="399" t="s">
        <v>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14680256.610000001</v>
      </c>
      <c r="K6" s="65">
        <f t="shared" si="0"/>
        <v>0.58721026440000001</v>
      </c>
      <c r="L6" s="66">
        <v>1260964.03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43201284.019999996</v>
      </c>
      <c r="K7" s="65">
        <f t="shared" si="0"/>
        <v>0.66463513876923075</v>
      </c>
      <c r="L7" s="66">
        <v>1917299.54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5868835.6999999993</v>
      </c>
      <c r="K9" s="65">
        <f t="shared" si="0"/>
        <v>0.58688356999999991</v>
      </c>
      <c r="L9" s="66">
        <v>20330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12262131.6</v>
      </c>
      <c r="K11" s="65">
        <f t="shared" si="0"/>
        <v>0.81747543999999994</v>
      </c>
      <c r="L11" s="64">
        <v>0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19792222.469999999</v>
      </c>
      <c r="K13" s="65">
        <f t="shared" si="0"/>
        <v>0.98961112349999991</v>
      </c>
      <c r="L13" s="66">
        <v>0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11224988.300000003</v>
      </c>
      <c r="K14" s="65">
        <f t="shared" si="0"/>
        <v>0.37416627666666674</v>
      </c>
      <c r="L14" s="66">
        <v>863560.88</v>
      </c>
      <c r="M14" s="151"/>
      <c r="N14" s="143"/>
    </row>
    <row r="15" spans="1:14" ht="15" customHeight="1" x14ac:dyDescent="0.2">
      <c r="A15" s="404">
        <v>11</v>
      </c>
      <c r="B15" s="149" t="s">
        <v>74</v>
      </c>
      <c r="C15" s="403" t="s">
        <v>143</v>
      </c>
      <c r="D15" s="403" t="s">
        <v>198</v>
      </c>
      <c r="E15" s="403" t="s">
        <v>151</v>
      </c>
      <c r="F15" s="402" t="s">
        <v>86</v>
      </c>
      <c r="G15" s="402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4"/>
      <c r="B16" s="224" t="s">
        <v>12</v>
      </c>
      <c r="C16" s="403"/>
      <c r="D16" s="403"/>
      <c r="E16" s="403"/>
      <c r="F16" s="402"/>
      <c r="G16" s="402"/>
      <c r="H16" s="287" t="s">
        <v>33</v>
      </c>
      <c r="I16" s="149">
        <v>60000000</v>
      </c>
      <c r="J16" s="64">
        <v>42863948.93</v>
      </c>
      <c r="K16" s="65">
        <f>J16/I16</f>
        <v>0.71439914883333333</v>
      </c>
      <c r="L16" s="66">
        <v>3981530</v>
      </c>
      <c r="M16" s="151"/>
      <c r="N16" s="143"/>
    </row>
    <row r="17" spans="1:14" ht="15" customHeight="1" x14ac:dyDescent="0.2">
      <c r="A17" s="404"/>
      <c r="B17" s="224" t="s">
        <v>13</v>
      </c>
      <c r="C17" s="403"/>
      <c r="D17" s="403"/>
      <c r="E17" s="403"/>
      <c r="F17" s="402"/>
      <c r="G17" s="402"/>
      <c r="H17" s="287" t="s">
        <v>33</v>
      </c>
      <c r="I17" s="149">
        <v>150000000</v>
      </c>
      <c r="J17" s="64">
        <v>47056549.379999995</v>
      </c>
      <c r="K17" s="65">
        <f>J17/I17</f>
        <v>0.31371032919999997</v>
      </c>
      <c r="L17" s="234">
        <v>1047516.12</v>
      </c>
      <c r="M17" s="151"/>
      <c r="N17" s="143"/>
    </row>
    <row r="18" spans="1:14" ht="15" customHeight="1" x14ac:dyDescent="0.2">
      <c r="A18" s="404"/>
      <c r="B18" s="289" t="s">
        <v>14</v>
      </c>
      <c r="C18" s="403"/>
      <c r="D18" s="403"/>
      <c r="E18" s="403"/>
      <c r="F18" s="402"/>
      <c r="G18" s="402"/>
      <c r="H18" s="290" t="s">
        <v>33</v>
      </c>
      <c r="I18" s="291">
        <f>I16+I17</f>
        <v>210000000</v>
      </c>
      <c r="J18" s="291">
        <f t="shared" ref="J18" si="1">J16+J17</f>
        <v>89920498.310000002</v>
      </c>
      <c r="K18" s="292">
        <f t="shared" si="0"/>
        <v>0.42819284909523808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f>1023376.75+100000</f>
        <v>1123376.75</v>
      </c>
      <c r="K21" s="78">
        <f t="shared" ref="K21" si="3">J21/I21</f>
        <v>6.6080985294117642E-2</v>
      </c>
      <c r="L21" s="79">
        <f>953376.75+100000</f>
        <v>1053376.75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250000</v>
      </c>
      <c r="K22" s="78">
        <f>J22/I22</f>
        <v>0.01</v>
      </c>
      <c r="L22" s="79">
        <v>0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65000</v>
      </c>
      <c r="K23" s="83">
        <f>J23/I23</f>
        <v>0.01</v>
      </c>
      <c r="L23" s="84">
        <v>0</v>
      </c>
      <c r="M23" s="308"/>
      <c r="N23" s="170"/>
    </row>
    <row r="24" spans="1:14" s="2" customFormat="1" ht="12.75" thickBot="1" x14ac:dyDescent="0.25">
      <c r="A24" s="396" t="s">
        <v>63</v>
      </c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8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844061.34000000008</v>
      </c>
      <c r="K27" s="65">
        <f t="shared" si="4"/>
        <v>0.42203067000000005</v>
      </c>
      <c r="L27" s="66">
        <v>0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0</v>
      </c>
      <c r="K31" s="65">
        <f t="shared" ref="K31:K33" si="5">J31/I31</f>
        <v>0</v>
      </c>
      <c r="L31" s="79">
        <v>0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31899179.780000001</v>
      </c>
      <c r="K33" s="219">
        <f t="shared" si="5"/>
        <v>0.8849329980303493</v>
      </c>
      <c r="L33" s="218">
        <v>31899179.780000001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220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310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405" t="s">
        <v>10</v>
      </c>
    </row>
    <row r="3" spans="1:13" s="1" customFormat="1" ht="45" customHeight="1" thickBot="1" x14ac:dyDescent="0.25">
      <c r="A3" s="344"/>
      <c r="B3" s="346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46"/>
      <c r="I3" s="311" t="s">
        <v>8</v>
      </c>
      <c r="J3" s="105" t="s">
        <v>290</v>
      </c>
      <c r="K3" s="339" t="s">
        <v>291</v>
      </c>
      <c r="L3" s="351"/>
      <c r="M3" s="353"/>
    </row>
    <row r="4" spans="1:13" x14ac:dyDescent="0.25">
      <c r="A4" s="354" t="s">
        <v>92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13" s="3" customFormat="1" ht="15" customHeight="1" x14ac:dyDescent="0.25">
      <c r="A5" s="328">
        <v>1</v>
      </c>
      <c r="B5" s="329" t="s">
        <v>281</v>
      </c>
      <c r="C5" s="406" t="s">
        <v>282</v>
      </c>
      <c r="D5" s="357" t="s">
        <v>283</v>
      </c>
      <c r="E5" s="409" t="s">
        <v>284</v>
      </c>
      <c r="F5" s="409" t="s">
        <v>284</v>
      </c>
      <c r="G5" s="412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07"/>
      <c r="D6" s="358"/>
      <c r="E6" s="410"/>
      <c r="F6" s="410"/>
      <c r="G6" s="413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07"/>
      <c r="D7" s="358"/>
      <c r="E7" s="410"/>
      <c r="F7" s="410"/>
      <c r="G7" s="413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07"/>
      <c r="D8" s="358"/>
      <c r="E8" s="410"/>
      <c r="F8" s="410"/>
      <c r="G8" s="413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08"/>
      <c r="D9" s="359"/>
      <c r="E9" s="411"/>
      <c r="F9" s="411"/>
      <c r="G9" s="414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221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13" s="1" customFormat="1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</row>
    <row r="4" spans="1:13" x14ac:dyDescent="0.25">
      <c r="A4" s="354" t="s">
        <v>97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13" ht="15" customHeight="1" x14ac:dyDescent="0.25">
      <c r="A5" s="176">
        <v>1</v>
      </c>
      <c r="B5" s="166" t="s">
        <v>98</v>
      </c>
      <c r="C5" s="357" t="s">
        <v>141</v>
      </c>
      <c r="D5" s="357" t="s">
        <v>139</v>
      </c>
      <c r="E5" s="357" t="s">
        <v>138</v>
      </c>
      <c r="F5" s="378" t="s">
        <v>100</v>
      </c>
      <c r="G5" s="378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58"/>
      <c r="D6" s="358"/>
      <c r="E6" s="358"/>
      <c r="F6" s="378"/>
      <c r="G6" s="378"/>
      <c r="H6" s="90" t="s">
        <v>33</v>
      </c>
      <c r="I6" s="107">
        <v>7062200</v>
      </c>
      <c r="J6" s="25">
        <v>3937105.13</v>
      </c>
      <c r="K6" s="26">
        <f t="shared" ref="K6:K8" si="0">J6/I6</f>
        <v>0.55748989408399652</v>
      </c>
      <c r="L6" s="25">
        <v>306269.36</v>
      </c>
      <c r="M6" s="89"/>
    </row>
    <row r="7" spans="1:13" ht="15" customHeight="1" x14ac:dyDescent="0.25">
      <c r="A7" s="175"/>
      <c r="B7" s="92" t="s">
        <v>13</v>
      </c>
      <c r="C7" s="358"/>
      <c r="D7" s="358"/>
      <c r="E7" s="358"/>
      <c r="F7" s="378"/>
      <c r="G7" s="378"/>
      <c r="H7" s="90" t="s">
        <v>33</v>
      </c>
      <c r="I7" s="108">
        <v>4724800</v>
      </c>
      <c r="J7" s="25">
        <v>1795412.37</v>
      </c>
      <c r="K7" s="26">
        <f t="shared" si="0"/>
        <v>0.379997538520149</v>
      </c>
      <c r="L7" s="27">
        <v>0</v>
      </c>
      <c r="M7" s="89"/>
    </row>
    <row r="8" spans="1:13" ht="15" customHeight="1" thickBot="1" x14ac:dyDescent="0.3">
      <c r="A8" s="179"/>
      <c r="B8" s="180" t="s">
        <v>14</v>
      </c>
      <c r="C8" s="416"/>
      <c r="D8" s="416"/>
      <c r="E8" s="416"/>
      <c r="F8" s="415"/>
      <c r="G8" s="415"/>
      <c r="H8" s="54" t="s">
        <v>33</v>
      </c>
      <c r="I8" s="109">
        <f>SUM(I6:I7)</f>
        <v>11787000</v>
      </c>
      <c r="J8" s="109">
        <f>SUM(J6:J7)</f>
        <v>5732517.5</v>
      </c>
      <c r="K8" s="28">
        <f t="shared" si="0"/>
        <v>0.48634236871129211</v>
      </c>
      <c r="L8" s="181">
        <f>SUM(L6:L7)</f>
        <v>306269.36</v>
      </c>
      <c r="M8" s="89"/>
    </row>
    <row r="9" spans="1:13" s="3" customFormat="1" x14ac:dyDescent="0.25">
      <c r="A9" s="399" t="s">
        <v>201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9" sqref="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222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13" s="1" customFormat="1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</row>
    <row r="4" spans="1:13" x14ac:dyDescent="0.25">
      <c r="A4" s="354" t="s">
        <v>103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0</v>
      </c>
      <c r="K5" s="36">
        <f t="shared" ref="K5:K10" si="0">J5/I5</f>
        <v>0</v>
      </c>
      <c r="L5" s="35">
        <v>0</v>
      </c>
      <c r="M5" s="97"/>
    </row>
    <row r="6" spans="1:13" x14ac:dyDescent="0.25">
      <c r="A6" s="354" t="s">
        <v>104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6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3032504.04</v>
      </c>
      <c r="K7" s="16">
        <f t="shared" si="0"/>
        <v>0.16601272103010983</v>
      </c>
      <c r="L7" s="52">
        <v>0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501969.34</v>
      </c>
      <c r="K8" s="16">
        <f t="shared" si="0"/>
        <v>5.2838877894736846E-2</v>
      </c>
      <c r="L8" s="11">
        <v>72037.83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907248.60000000009</v>
      </c>
      <c r="K9" s="16">
        <f t="shared" si="0"/>
        <v>9.0724860000000004E-2</v>
      </c>
      <c r="L9" s="52">
        <v>95182.94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40" t="s">
        <v>223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250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250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</row>
    <row r="4" spans="1:250" x14ac:dyDescent="0.2">
      <c r="A4" s="354" t="s">
        <v>114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66743379.649999999</v>
      </c>
      <c r="K5" s="16">
        <f>J5/I5</f>
        <v>0.91266757349924788</v>
      </c>
      <c r="L5" s="11">
        <v>0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58" t="s">
        <v>183</v>
      </c>
      <c r="D6" s="358" t="s">
        <v>155</v>
      </c>
      <c r="E6" s="358" t="s">
        <v>156</v>
      </c>
      <c r="F6" s="361" t="s">
        <v>105</v>
      </c>
      <c r="G6" s="417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58"/>
      <c r="D7" s="358"/>
      <c r="E7" s="358"/>
      <c r="F7" s="361"/>
      <c r="G7" s="417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58"/>
      <c r="D8" s="358"/>
      <c r="E8" s="358"/>
      <c r="F8" s="361"/>
      <c r="G8" s="417"/>
      <c r="H8" s="123" t="s">
        <v>120</v>
      </c>
      <c r="I8" s="193">
        <v>56250000</v>
      </c>
      <c r="J8" s="194">
        <v>48741804.32</v>
      </c>
      <c r="K8" s="26">
        <f t="shared" si="0"/>
        <v>0.86652096568888892</v>
      </c>
      <c r="L8" s="55">
        <v>645289.99</v>
      </c>
      <c r="M8" s="89"/>
    </row>
    <row r="9" spans="1:250" ht="15" customHeight="1" x14ac:dyDescent="0.2">
      <c r="A9" s="129"/>
      <c r="B9" s="139" t="s">
        <v>14</v>
      </c>
      <c r="C9" s="359"/>
      <c r="D9" s="359"/>
      <c r="E9" s="359"/>
      <c r="F9" s="362"/>
      <c r="G9" s="417"/>
      <c r="H9" s="87" t="s">
        <v>120</v>
      </c>
      <c r="I9" s="195">
        <f>SUM(I7:I8)</f>
        <v>67500000</v>
      </c>
      <c r="J9" s="195">
        <f>SUM(J7:J8)</f>
        <v>59958936.009999998</v>
      </c>
      <c r="K9" s="53">
        <f t="shared" si="0"/>
        <v>0.8882805334814815</v>
      </c>
      <c r="L9" s="196">
        <f>SUM(L7:L8)</f>
        <v>645289.99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54" t="s">
        <v>115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6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848480.37000000011</v>
      </c>
      <c r="K13" s="36">
        <f t="shared" si="0"/>
        <v>0.84848037000000009</v>
      </c>
      <c r="L13" s="37">
        <v>0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0" t="s">
        <v>224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</row>
    <row r="2" spans="1:13" s="1" customFormat="1" ht="15.75" customHeight="1" thickBot="1" x14ac:dyDescent="0.25">
      <c r="A2" s="343" t="s">
        <v>11</v>
      </c>
      <c r="B2" s="345" t="s">
        <v>0</v>
      </c>
      <c r="C2" s="231"/>
      <c r="D2" s="347" t="s">
        <v>1</v>
      </c>
      <c r="E2" s="348"/>
      <c r="F2" s="348"/>
      <c r="G2" s="349"/>
      <c r="H2" s="345" t="s">
        <v>2</v>
      </c>
      <c r="I2" s="347" t="s">
        <v>3</v>
      </c>
      <c r="J2" s="348"/>
      <c r="K2" s="349"/>
      <c r="L2" s="350" t="s">
        <v>275</v>
      </c>
      <c r="M2" s="352" t="s">
        <v>10</v>
      </c>
    </row>
    <row r="3" spans="1:13" s="1" customFormat="1" ht="45" customHeight="1" thickBot="1" x14ac:dyDescent="0.25">
      <c r="A3" s="344"/>
      <c r="B3" s="346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46"/>
      <c r="I3" s="243" t="s">
        <v>8</v>
      </c>
      <c r="J3" s="105" t="s">
        <v>290</v>
      </c>
      <c r="K3" s="339" t="s">
        <v>291</v>
      </c>
      <c r="L3" s="351"/>
      <c r="M3" s="353"/>
    </row>
    <row r="4" spans="1:13" x14ac:dyDescent="0.25">
      <c r="A4" s="354" t="s">
        <v>129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9490012.3499999996</v>
      </c>
      <c r="K5" s="36">
        <f t="shared" ref="K5" si="0">J5/I5</f>
        <v>0.81810451293103448</v>
      </c>
      <c r="L5" s="60">
        <v>537347.27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2024-08-26T11:26:55Z</dcterms:modified>
</cp:coreProperties>
</file>