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2\WEB 2022\"/>
    </mc:Choice>
  </mc:AlternateContent>
  <bookViews>
    <workbookView xWindow="0" yWindow="0" windowWidth="23595" windowHeight="10320" activeTab="2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  <sheet name="Vlada Japana" sheetId="15" r:id="rId12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6" l="1"/>
  <c r="K18" i="6"/>
  <c r="J21" i="2"/>
  <c r="K6" i="15" l="1"/>
  <c r="K5" i="15"/>
  <c r="J22" i="2" l="1"/>
  <c r="L20" i="2" l="1"/>
  <c r="J20" i="2"/>
  <c r="K20" i="2" s="1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K23" i="6"/>
  <c r="L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<sst xmlns="http://schemas.openxmlformats.org/spreadsheetml/2006/main" count="833" uniqueCount="387">
  <si>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</si>
  <si>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</si>
  <si>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</si>
  <si>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</si>
  <si>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</si>
  <si>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</si>
  <si>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</si>
  <si>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</si>
  <si>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</si>
  <si>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</si>
  <si>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</si>
  <si>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</si>
  <si>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</si>
  <si>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</si>
  <si>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</si>
  <si>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</si>
  <si>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</si>
  <si>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</si>
  <si>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</si>
  <si>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</si>
  <si>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</si>
  <si>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</si>
  <si>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</si>
  <si>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</si>
  <si>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</si>
  <si>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</si>
  <si>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</si>
  <si>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</si>
  <si>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</si>
  <si>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</si>
  <si>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</si>
  <si>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</si>
  <si>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</si>
  <si>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</si>
  <si>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</si>
  <si>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</si>
  <si>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</si>
  <si>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</si>
  <si>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</si>
  <si>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</si>
  <si>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</si>
  <si>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</si>
  <si>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</si>
  <si>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</si>
  <si>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</si>
  <si>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</si>
  <si>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</si>
  <si>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</si>
  <si>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</si>
  <si>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</si>
  <si>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</si>
  <si>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</si>
  <si>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</si>
  <si>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</si>
  <si>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</si>
  <si>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</si>
  <si>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</si>
  <si>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</si>
  <si>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</si>
  <si>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</si>
  <si>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</si>
  <si>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</si>
  <si>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</si>
  <si>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</si>
  <si>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</si>
  <si>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</si>
  <si>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</si>
  <si>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</si>
  <si>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</si>
  <si>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</si>
  <si>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</si>
  <si>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</si>
  <si>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</si>
  <si>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</si>
  <si>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</si>
  <si>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</si>
  <si>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</si>
  <si>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</si>
  <si>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</si>
  <si>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</si>
  <si>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</si>
  <si>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</si>
  <si>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</si>
  <si>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</si>
  <si>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</si>
  <si>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</si>
  <si>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</si>
  <si>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</si>
  <si>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</si>
  <si>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</si>
  <si>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</si>
  <si>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</si>
  <si>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</si>
  <si>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</si>
  <si>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</si>
  <si>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</si>
  <si>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</si>
  <si>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</si>
  <si>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</si>
  <si>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</si>
  <si>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</si>
  <si>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</si>
  <si>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</si>
  <si>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</si>
  <si>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</si>
  <si>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</si>
  <si>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</si>
  <si>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</si>
  <si>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</si>
  <si>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</si>
  <si>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</si>
  <si>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</si>
  <si>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</si>
  <si>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</si>
  <si>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</si>
  <si>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</si>
  <si>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</si>
  <si>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</si>
  <si>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</si>
  <si>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</si>
  <si>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</si>
  <si>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</si>
  <si>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</si>
  <si>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</si>
  <si>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</si>
  <si>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</si>
  <si>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</si>
  <si>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</si>
  <si>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</si>
  <si>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</si>
  <si>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</si>
  <si>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</si>
  <si>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</si>
  <si>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</si>
  <si>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</si>
  <si>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</si>
  <si>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</si>
  <si>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</si>
  <si>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</si>
  <si>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</si>
  <si>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</si>
  <si>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</si>
  <si>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</si>
  <si>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</si>
  <si>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</si>
  <si>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</si>
  <si>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</si>
  <si>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</si>
  <si>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</si>
  <si>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</si>
  <si>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</si>
  <si>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</si>
  <si>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</si>
  <si>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</si>
  <si>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</si>
  <si>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</si>
  <si>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</si>
  <si>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</si>
  <si>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</si>
  <si>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</si>
  <si>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</si>
  <si>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</si>
  <si>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</si>
  <si>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</si>
  <si>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</si>
  <si>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</si>
  <si>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</si>
  <si>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</si>
  <si>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</si>
  <si>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</si>
  <si>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</si>
  <si>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</si>
  <si>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</si>
  <si>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</si>
  <si>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</si>
  <si>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</si>
  <si>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</si>
  <si>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</si>
  <si>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</si>
  <si>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</si>
  <si>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</si>
  <si>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</si>
  <si>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</si>
  <si>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</si>
  <si>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</si>
  <si>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</si>
  <si>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</si>
  <si>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</si>
  <si>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</si>
  <si>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</si>
  <si>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</si>
  <si>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</si>
  <si>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</si>
  <si>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</si>
  <si>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</si>
  <si>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</si>
  <si>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</si>
  <si>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</si>
  <si>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</si>
  <si>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</si>
  <si>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</si>
  <si>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</si>
  <si>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</si>
  <si>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</si>
  <si>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</si>
  <si>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</si>
  <si>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</si>
  <si>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</si>
  <si>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</si>
  <si>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</si>
  <si>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</si>
  <si>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</si>
  <si>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</si>
  <si>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</si>
  <si>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</si>
  <si>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</si>
  <si>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</si>
  <si>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</si>
  <si>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</si>
  <si>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</si>
  <si>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</si>
  <si>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</si>
  <si>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</si>
  <si>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</si>
  <si>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</si>
  <si>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</si>
  <si>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</si>
  <si>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</si>
  <si>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</si>
  <si>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</si>
  <si>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</si>
  <si>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</si>
  <si>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</si>
  <si>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</si>
  <si>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</si>
  <si>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</si>
  <si>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</si>
  <si>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</si>
  <si>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</si>
  <si>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</si>
  <si>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</si>
  <si>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</si>
  <si>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</si>
  <si>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</si>
  <si>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</si>
  <si>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</si>
  <si>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</si>
  <si>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</si>
  <si>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</si>
  <si>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</si>
  <si>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</si>
  <si>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</si>
  <si>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</si>
  <si>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</si>
  <si>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</si>
  <si>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</si>
  <si>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</si>
  <si>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</si>
  <si>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</si>
  <si>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</si>
  <si>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</si>
  <si>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</si>
  <si>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</si>
  <si>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</si>
  <si>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</si>
  <si>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</si>
  <si>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</si>
  <si>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</si>
  <si>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</si>
  <si>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</si>
  <si>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</si>
  <si>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</si>
  <si>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</si>
  <si>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</si>
  <si>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</si>
  <si>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</si>
  <si>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</si>
  <si>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</si>
  <si>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</si>
  <si>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</si>
  <si>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</si>
  <si>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</si>
  <si>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</si>
  <si>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</si>
  <si>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</si>
  <si>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</si>
  <si>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</si>
  <si>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</si>
  <si>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</si>
  <si>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</si>
  <si>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</si>
  <si>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</si>
  <si>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</si>
  <si>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</si>
  <si>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</si>
  <si>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</si>
  <si>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</si>
  <si>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</si>
  <si>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</si>
  <si>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</si>
  <si>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</si>
  <si>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</si>
  <si>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</si>
  <si>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</si>
  <si>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</si>
  <si>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</si>
  <si>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</si>
  <si>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</si>
  <si>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</si>
  <si>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</si>
  <si>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</si>
  <si>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</si>
  <si>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</si>
  <si>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</si>
  <si>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</si>
  <si>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</si>
  <si>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</si>
  <si>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</si>
  <si>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</si>
  <si>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</si>
  <si>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</si>
  <si>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</si>
  <si>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</si>
  <si>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</si>
  <si>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</si>
  <si>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</si>
  <si>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</si>
  <si>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</si>
  <si>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</si>
  <si>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</si>
  <si>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</si>
  <si>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</si>
  <si>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</si>
  <si>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</si>
  <si>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</si>
  <si>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</si>
  <si>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</si>
  <si>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</si>
  <si>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</si>
  <si>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</si>
  <si>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</si>
  <si>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</si>
  <si>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</si>
  <si>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</si>
  <si>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</si>
  <si>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</si>
  <si>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</si>
  <si>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</si>
  <si>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</si>
  <si>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</si>
  <si>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</si>
  <si>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</si>
  <si>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</si>
  <si>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</si>
  <si>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</si>
  <si>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</si>
  <si>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</si>
  <si>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</si>
  <si>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</si>
  <si>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</si>
  <si>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4.480.373,00 EUR (FBiH 1.350.000,00 EUR ; RS 3.130.373,00 EUR).</t>
  </si>
  <si>
    <t>30.11.2017. 30.06.2020. 30.06.2021. 30.06.2022. 30.06.2023.</t>
  </si>
  <si>
    <t>30.06.2020. 30.06.2021. 30.06.2022. 30.06.2023.</t>
  </si>
  <si>
    <t>30.06.2021. 30.06.2022. 30.06.2023.</t>
  </si>
  <si>
    <t>Vlada Japana grantovi</t>
  </si>
  <si>
    <t>Sporazum putem razmjene nota između Vijeća ministara Bosne i Hercegovine i Vlade Japana o bespovratnoj pomoći u iznosu od 500 miliona JPY (BiH)</t>
  </si>
  <si>
    <t>Sporazum razmjenom nota između Vijeća ministara Bosne i Hercegovine i Vlade Japana o japanskoj bespovratnoj pomoći u iznosu od 100 miliona JPY za opremanje medicinskih ustanova u BiH (BiH)</t>
  </si>
  <si>
    <t>11.05.2022.</t>
  </si>
  <si>
    <t>11.05.2023.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</si>
  <si>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</si>
  <si>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</si>
  <si>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</si>
  <si>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</si>
  <si>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>30.06.2019. 10.12.2022. 10.12.2025,</t>
  </si>
  <si>
    <t>UKUPNO POVUČENO DO 31.12.2022.</t>
  </si>
  <si>
    <t>%  DO 31.12.2022.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</si>
  <si>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</si>
  <si>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</si>
  <si>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</si>
  <si>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</si>
  <si>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OPEC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</si>
  <si>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</si>
  <si>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</si>
  <si>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</si>
  <si>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JICA - PREGLED UGOVORA  U FAZI IMPLEMENTACIJE </t>
  </si>
  <si>
    <t xml:space="preserve">EU MA POMOĆ - PREGLED UGOVORA  U FAZI IMPLEMENTACIJE </t>
  </si>
  <si>
    <t xml:space="preserve">VLADA JAPANA - PREGLED UGOVORA  U FAZI IMPLEMENTACIJE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</si>
</sst>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48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4" fontId="4" fillId="0" borderId="13" xfId="0" applyNumberFormat="1" applyFont="1" applyBorder="1"/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vertical="center" wrapText="1"/>
    </xf>
    <xf numFmtId="0" fontId="8" fillId="0" borderId="50" xfId="1" applyFont="1" applyFill="1" applyBorder="1" applyAlignment="1">
      <alignment horizontal="center" vertical="center"/>
    </xf>
    <xf numFmtId="14" fontId="8" fillId="0" borderId="50" xfId="1" applyNumberFormat="1" applyFont="1" applyFill="1" applyBorder="1" applyAlignment="1">
      <alignment horizontal="center" vertical="center"/>
    </xf>
    <xf numFmtId="4" fontId="8" fillId="0" borderId="50" xfId="0" applyNumberFormat="1" applyFont="1" applyFill="1" applyBorder="1" applyAlignment="1">
      <alignment vertical="center"/>
    </xf>
    <xf numFmtId="1" fontId="10" fillId="4" borderId="46" xfId="0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4" fontId="2" fillId="0" borderId="7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8" xfId="0" applyNumberFormat="1" applyFont="1" applyFill="1" applyBorder="1" applyAlignment="1">
      <alignment horizontal="center" vertical="center" wrapText="1"/>
    </xf>
    <xf numFmtId="4" fontId="2" fillId="0" borderId="50" xfId="0" applyNumberFormat="1" applyFont="1" applyFill="1" applyBorder="1" applyAlignment="1">
      <alignment horizontal="center" vertical="center" wrapText="1"/>
    </xf>
    <xf numFmtId="14" fontId="8" fillId="0" borderId="29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J3" sqref="J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163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13" s="1" customFormat="1" ht="45" customHeight="1" thickBot="1" x14ac:dyDescent="0.25">
      <c r="A3" s="449"/>
      <c r="B3" s="422"/>
      <c r="C3" s="164" t="s">
        <v>4</v>
      </c>
      <c r="D3" s="165" t="s">
        <v>5</v>
      </c>
      <c r="E3" s="166" t="s">
        <v>9</v>
      </c>
      <c r="F3" s="164" t="s">
        <v>6</v>
      </c>
      <c r="G3" s="167" t="s">
        <v>7</v>
      </c>
      <c r="H3" s="422"/>
      <c r="I3" s="164" t="s">
        <v>8</v>
      </c>
      <c r="J3" s="168" t="s">
        <v>374</v>
      </c>
      <c r="K3" s="169" t="s">
        <v>375</v>
      </c>
      <c r="L3" s="447"/>
      <c r="M3" s="442"/>
    </row>
    <row r="4" spans="1:13" x14ac:dyDescent="0.25">
      <c r="A4" s="418" t="s">
        <v>15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x14ac:dyDescent="0.25">
      <c r="A5" s="66">
        <v>1</v>
      </c>
      <c r="B5" s="176" t="s">
        <v>16</v>
      </c>
      <c r="C5" s="177" t="s">
        <v>240</v>
      </c>
      <c r="D5" s="177" t="s">
        <v>311</v>
      </c>
      <c r="E5" s="177" t="s">
        <v>299</v>
      </c>
      <c r="F5" s="178" t="s">
        <v>30</v>
      </c>
      <c r="G5" s="178" t="s">
        <v>23</v>
      </c>
      <c r="H5" s="179" t="s">
        <v>37</v>
      </c>
      <c r="I5" s="10">
        <v>58000000</v>
      </c>
      <c r="J5" s="10">
        <v>53354637.909999996</v>
      </c>
      <c r="K5" s="15">
        <f>J5/I5</f>
        <v>0.91990755017241377</v>
      </c>
      <c r="L5" s="18">
        <v>11710748.890000001</v>
      </c>
      <c r="M5" s="149"/>
    </row>
    <row r="6" spans="1:13" ht="30" customHeight="1" x14ac:dyDescent="0.25">
      <c r="A6" s="66">
        <v>2</v>
      </c>
      <c r="B6" s="176" t="s">
        <v>17</v>
      </c>
      <c r="C6" s="124" t="s">
        <v>240</v>
      </c>
      <c r="D6" s="124" t="s">
        <v>312</v>
      </c>
      <c r="E6" s="124" t="s">
        <v>251</v>
      </c>
      <c r="F6" s="178" t="s">
        <v>31</v>
      </c>
      <c r="G6" s="178" t="s">
        <v>24</v>
      </c>
      <c r="H6" s="17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49"/>
    </row>
    <row r="7" spans="1:13" ht="24" x14ac:dyDescent="0.25">
      <c r="A7" s="180">
        <v>3</v>
      </c>
      <c r="B7" s="181" t="s">
        <v>18</v>
      </c>
      <c r="C7" s="423" t="s">
        <v>239</v>
      </c>
      <c r="D7" s="423" t="s">
        <v>313</v>
      </c>
      <c r="E7" s="423" t="s">
        <v>255</v>
      </c>
      <c r="F7" s="435" t="s">
        <v>32</v>
      </c>
      <c r="G7" s="435" t="s">
        <v>25</v>
      </c>
      <c r="H7" s="182"/>
      <c r="I7" s="12"/>
      <c r="J7" s="12"/>
      <c r="K7" s="183"/>
      <c r="L7" s="184"/>
      <c r="M7" s="185"/>
    </row>
    <row r="8" spans="1:13" x14ac:dyDescent="0.25">
      <c r="A8" s="180"/>
      <c r="B8" s="181" t="s">
        <v>12</v>
      </c>
      <c r="C8" s="424"/>
      <c r="D8" s="424"/>
      <c r="E8" s="424"/>
      <c r="F8" s="436"/>
      <c r="G8" s="436"/>
      <c r="H8" s="141" t="s">
        <v>37</v>
      </c>
      <c r="I8" s="13">
        <v>16366193</v>
      </c>
      <c r="J8" s="13">
        <v>11945174.84</v>
      </c>
      <c r="K8" s="5">
        <f>J8/I8</f>
        <v>0.72986887298713876</v>
      </c>
      <c r="L8" s="4">
        <v>9212677.1799999997</v>
      </c>
      <c r="M8" s="137"/>
    </row>
    <row r="9" spans="1:13" x14ac:dyDescent="0.25">
      <c r="A9" s="180"/>
      <c r="B9" s="181" t="s">
        <v>13</v>
      </c>
      <c r="C9" s="424"/>
      <c r="D9" s="424"/>
      <c r="E9" s="424"/>
      <c r="F9" s="436"/>
      <c r="G9" s="436"/>
      <c r="H9" s="141" t="s">
        <v>37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2203730.6900000004</v>
      </c>
      <c r="M9" s="137"/>
    </row>
    <row r="10" spans="1:13" x14ac:dyDescent="0.25">
      <c r="A10" s="186"/>
      <c r="B10" s="8" t="s">
        <v>14</v>
      </c>
      <c r="C10" s="425"/>
      <c r="D10" s="425"/>
      <c r="E10" s="425"/>
      <c r="F10" s="437"/>
      <c r="G10" s="437"/>
      <c r="H10" s="9" t="s">
        <v>37</v>
      </c>
      <c r="I10" s="14">
        <f>I8+I9</f>
        <v>27276989</v>
      </c>
      <c r="J10" s="14">
        <f>J8+J9</f>
        <v>22855970.830000002</v>
      </c>
      <c r="K10" s="6">
        <f t="shared" si="0"/>
        <v>0.83792132738697811</v>
      </c>
      <c r="L10" s="17">
        <f>L8+L9</f>
        <v>11416407.870000001</v>
      </c>
      <c r="M10" s="149"/>
    </row>
    <row r="11" spans="1:13" ht="24" x14ac:dyDescent="0.25">
      <c r="A11" s="187">
        <v>4</v>
      </c>
      <c r="B11" s="188" t="s">
        <v>19</v>
      </c>
      <c r="C11" s="423" t="s">
        <v>308</v>
      </c>
      <c r="D11" s="423" t="s">
        <v>314</v>
      </c>
      <c r="E11" s="423" t="s">
        <v>169</v>
      </c>
      <c r="F11" s="429" t="s">
        <v>33</v>
      </c>
      <c r="G11" s="429" t="s">
        <v>26</v>
      </c>
      <c r="H11" s="189"/>
      <c r="I11" s="12"/>
      <c r="J11" s="12"/>
      <c r="K11" s="183"/>
      <c r="L11" s="184"/>
      <c r="M11" s="185"/>
    </row>
    <row r="12" spans="1:13" x14ac:dyDescent="0.25">
      <c r="A12" s="190"/>
      <c r="B12" s="170" t="s">
        <v>12</v>
      </c>
      <c r="C12" s="424"/>
      <c r="D12" s="424"/>
      <c r="E12" s="424"/>
      <c r="F12" s="430"/>
      <c r="G12" s="430"/>
      <c r="H12" s="191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7"/>
    </row>
    <row r="13" spans="1:13" x14ac:dyDescent="0.25">
      <c r="A13" s="190"/>
      <c r="B13" s="170" t="s">
        <v>13</v>
      </c>
      <c r="C13" s="424"/>
      <c r="D13" s="424"/>
      <c r="E13" s="424"/>
      <c r="F13" s="430"/>
      <c r="G13" s="430"/>
      <c r="H13" s="19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7"/>
    </row>
    <row r="14" spans="1:13" x14ac:dyDescent="0.25">
      <c r="A14" s="192"/>
      <c r="B14" s="7" t="s">
        <v>14</v>
      </c>
      <c r="C14" s="425"/>
      <c r="D14" s="425"/>
      <c r="E14" s="425"/>
      <c r="F14" s="431"/>
      <c r="G14" s="431"/>
      <c r="H14" s="131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49"/>
    </row>
    <row r="15" spans="1:13" ht="36.75" customHeight="1" x14ac:dyDescent="0.25">
      <c r="A15" s="190">
        <v>5</v>
      </c>
      <c r="B15" s="181" t="s">
        <v>20</v>
      </c>
      <c r="C15" s="432" t="s">
        <v>345</v>
      </c>
      <c r="D15" s="423" t="s">
        <v>315</v>
      </c>
      <c r="E15" s="423" t="s">
        <v>316</v>
      </c>
      <c r="F15" s="429" t="s">
        <v>34</v>
      </c>
      <c r="G15" s="429" t="s">
        <v>27</v>
      </c>
      <c r="H15" s="191"/>
      <c r="I15" s="13"/>
      <c r="J15" s="13"/>
      <c r="K15" s="194"/>
      <c r="L15" s="4"/>
      <c r="M15" s="137"/>
    </row>
    <row r="16" spans="1:13" x14ac:dyDescent="0.25">
      <c r="A16" s="190"/>
      <c r="B16" s="195" t="s">
        <v>12</v>
      </c>
      <c r="C16" s="433"/>
      <c r="D16" s="424"/>
      <c r="E16" s="424"/>
      <c r="F16" s="430"/>
      <c r="G16" s="430"/>
      <c r="H16" s="196" t="s">
        <v>37</v>
      </c>
      <c r="I16" s="13">
        <v>7179487</v>
      </c>
      <c r="J16" s="13">
        <v>3882499.29</v>
      </c>
      <c r="K16" s="5">
        <f>J16/I16</f>
        <v>0.54077670034084613</v>
      </c>
      <c r="L16" s="4">
        <v>2213870.4900000002</v>
      </c>
      <c r="M16" s="137"/>
    </row>
    <row r="17" spans="1:13" x14ac:dyDescent="0.25">
      <c r="A17" s="190"/>
      <c r="B17" s="197" t="s">
        <v>13</v>
      </c>
      <c r="C17" s="433"/>
      <c r="D17" s="424"/>
      <c r="E17" s="424"/>
      <c r="F17" s="430"/>
      <c r="G17" s="430"/>
      <c r="H17" s="198" t="s">
        <v>37</v>
      </c>
      <c r="I17" s="13">
        <v>12820513</v>
      </c>
      <c r="J17" s="13">
        <v>7781723.8499999996</v>
      </c>
      <c r="K17" s="5">
        <f t="shared" ref="K17:K18" si="2">J17/I17</f>
        <v>0.60697445180235765</v>
      </c>
      <c r="L17" s="4">
        <v>5090961.41</v>
      </c>
      <c r="M17" s="137"/>
    </row>
    <row r="18" spans="1:13" x14ac:dyDescent="0.25">
      <c r="A18" s="199"/>
      <c r="B18" s="7" t="s">
        <v>14</v>
      </c>
      <c r="C18" s="434"/>
      <c r="D18" s="425"/>
      <c r="E18" s="425"/>
      <c r="F18" s="431"/>
      <c r="G18" s="431"/>
      <c r="H18" s="131" t="s">
        <v>37</v>
      </c>
      <c r="I18" s="14">
        <f>I16+I17</f>
        <v>20000000</v>
      </c>
      <c r="J18" s="14">
        <f>J16+J17</f>
        <v>11664223.140000001</v>
      </c>
      <c r="K18" s="6">
        <f t="shared" si="2"/>
        <v>0.58321115700000004</v>
      </c>
      <c r="L18" s="17">
        <f>L16+L17</f>
        <v>7304831.9000000004</v>
      </c>
      <c r="M18" s="137"/>
    </row>
    <row r="19" spans="1:13" ht="45" customHeight="1" x14ac:dyDescent="0.25">
      <c r="A19" s="66">
        <v>6</v>
      </c>
      <c r="B19" s="200" t="s">
        <v>21</v>
      </c>
      <c r="C19" s="124" t="s">
        <v>241</v>
      </c>
      <c r="D19" s="124" t="s">
        <v>317</v>
      </c>
      <c r="E19" s="124" t="s">
        <v>233</v>
      </c>
      <c r="F19" s="201" t="s">
        <v>35</v>
      </c>
      <c r="G19" s="202" t="s">
        <v>28</v>
      </c>
      <c r="H19" s="179" t="s">
        <v>37</v>
      </c>
      <c r="I19" s="11">
        <v>30000000</v>
      </c>
      <c r="J19" s="11">
        <v>4698147.09</v>
      </c>
      <c r="K19" s="16">
        <f>J19/I19</f>
        <v>0.15660490299999999</v>
      </c>
      <c r="L19" s="19">
        <v>623147.09</v>
      </c>
      <c r="M19" s="149"/>
    </row>
    <row r="20" spans="1:13" ht="36" x14ac:dyDescent="0.25">
      <c r="A20" s="203">
        <v>7</v>
      </c>
      <c r="B20" s="204" t="s">
        <v>22</v>
      </c>
      <c r="C20" s="423" t="s">
        <v>346</v>
      </c>
      <c r="D20" s="423" t="s">
        <v>318</v>
      </c>
      <c r="E20" s="423" t="s">
        <v>319</v>
      </c>
      <c r="F20" s="427" t="s">
        <v>36</v>
      </c>
      <c r="G20" s="430" t="s">
        <v>29</v>
      </c>
      <c r="H20" s="189"/>
      <c r="I20" s="12"/>
      <c r="J20" s="12"/>
      <c r="K20" s="183"/>
      <c r="L20" s="12"/>
      <c r="M20" s="185"/>
    </row>
    <row r="21" spans="1:13" x14ac:dyDescent="0.25">
      <c r="A21" s="61"/>
      <c r="B21" s="205" t="s">
        <v>12</v>
      </c>
      <c r="C21" s="424"/>
      <c r="D21" s="424"/>
      <c r="E21" s="424"/>
      <c r="F21" s="427"/>
      <c r="G21" s="430"/>
      <c r="H21" s="19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7"/>
    </row>
    <row r="22" spans="1:13" x14ac:dyDescent="0.25">
      <c r="A22" s="61"/>
      <c r="B22" s="206" t="s">
        <v>13</v>
      </c>
      <c r="C22" s="424"/>
      <c r="D22" s="424"/>
      <c r="E22" s="424"/>
      <c r="F22" s="427"/>
      <c r="G22" s="430"/>
      <c r="H22" s="191" t="s">
        <v>37</v>
      </c>
      <c r="I22" s="13">
        <v>22400000</v>
      </c>
      <c r="J22" s="13">
        <v>6006000</v>
      </c>
      <c r="K22" s="5">
        <f t="shared" ref="K22:K23" si="3">J22/I22</f>
        <v>0.268125</v>
      </c>
      <c r="L22" s="13">
        <v>950000</v>
      </c>
      <c r="M22" s="137"/>
    </row>
    <row r="23" spans="1:13" x14ac:dyDescent="0.25">
      <c r="A23" s="199"/>
      <c r="B23" s="65" t="s">
        <v>14</v>
      </c>
      <c r="C23" s="425"/>
      <c r="D23" s="425"/>
      <c r="E23" s="425"/>
      <c r="F23" s="428"/>
      <c r="G23" s="431"/>
      <c r="H23" s="207" t="s">
        <v>37</v>
      </c>
      <c r="I23" s="14">
        <f>I21+I22</f>
        <v>56000000</v>
      </c>
      <c r="J23" s="14">
        <f>J21+J22</f>
        <v>6090000</v>
      </c>
      <c r="K23" s="6">
        <f t="shared" si="3"/>
        <v>0.10875</v>
      </c>
      <c r="L23" s="14">
        <f>L21+L22</f>
        <v>950000</v>
      </c>
      <c r="M23" s="149"/>
    </row>
    <row r="24" spans="1:13" s="3" customFormat="1" ht="24" customHeight="1" x14ac:dyDescent="0.25">
      <c r="A24" s="61">
        <v>8</v>
      </c>
      <c r="B24" s="138" t="s">
        <v>148</v>
      </c>
      <c r="C24" s="432" t="s">
        <v>347</v>
      </c>
      <c r="D24" s="423" t="s">
        <v>320</v>
      </c>
      <c r="E24" s="423" t="s">
        <v>321</v>
      </c>
      <c r="F24" s="426" t="s">
        <v>150</v>
      </c>
      <c r="G24" s="429" t="s">
        <v>151</v>
      </c>
      <c r="H24" s="208"/>
      <c r="I24" s="63"/>
      <c r="J24" s="63"/>
      <c r="K24" s="64"/>
      <c r="L24" s="63"/>
      <c r="M24" s="137"/>
    </row>
    <row r="25" spans="1:13" x14ac:dyDescent="0.25">
      <c r="A25" s="61"/>
      <c r="B25" s="138" t="s">
        <v>12</v>
      </c>
      <c r="C25" s="433"/>
      <c r="D25" s="424"/>
      <c r="E25" s="424"/>
      <c r="F25" s="427"/>
      <c r="G25" s="430"/>
      <c r="H25" s="191" t="s">
        <v>37</v>
      </c>
      <c r="I25" s="80">
        <v>29000000</v>
      </c>
      <c r="J25" s="13">
        <v>27941813.68</v>
      </c>
      <c r="K25" s="5">
        <f>J25/I25</f>
        <v>0.9635108165517241</v>
      </c>
      <c r="L25" s="13">
        <v>2900050</v>
      </c>
      <c r="M25" s="137"/>
    </row>
    <row r="26" spans="1:13" x14ac:dyDescent="0.25">
      <c r="A26" s="61"/>
      <c r="B26" s="138" t="s">
        <v>13</v>
      </c>
      <c r="C26" s="433"/>
      <c r="D26" s="424"/>
      <c r="E26" s="424"/>
      <c r="F26" s="427"/>
      <c r="G26" s="430"/>
      <c r="H26" s="191" t="s">
        <v>37</v>
      </c>
      <c r="I26" s="80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7"/>
    </row>
    <row r="27" spans="1:13" x14ac:dyDescent="0.25">
      <c r="A27" s="66"/>
      <c r="B27" s="65" t="s">
        <v>149</v>
      </c>
      <c r="C27" s="434"/>
      <c r="D27" s="425"/>
      <c r="E27" s="425"/>
      <c r="F27" s="428"/>
      <c r="G27" s="431"/>
      <c r="H27" s="207" t="s">
        <v>37</v>
      </c>
      <c r="I27" s="209">
        <f>I25+I26</f>
        <v>50000000</v>
      </c>
      <c r="J27" s="209">
        <f>J25+J26</f>
        <v>45740824.68</v>
      </c>
      <c r="K27" s="6">
        <f t="shared" si="4"/>
        <v>0.91481649359999995</v>
      </c>
      <c r="L27" s="209">
        <f>L25+L26</f>
        <v>5029514</v>
      </c>
      <c r="M27" s="149"/>
    </row>
    <row r="28" spans="1:13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</row>
    <row r="29" spans="1:13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</row>
    <row r="30" spans="1:13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</row>
    <row r="31" spans="1:13" x14ac:dyDescent="0.2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</row>
    <row r="32" spans="1:13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</row>
    <row r="33" spans="1:13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</row>
    <row r="34" spans="1:13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</row>
    <row r="35" spans="1:13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</row>
    <row r="36" spans="1:13" x14ac:dyDescent="0.2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</row>
    <row r="37" spans="1:13" x14ac:dyDescent="0.2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</row>
    <row r="38" spans="1:13" x14ac:dyDescent="0.2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384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13" s="1" customFormat="1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215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45" customHeight="1" thickBot="1" x14ac:dyDescent="0.3">
      <c r="A5" s="328">
        <v>1</v>
      </c>
      <c r="B5" s="329" t="s">
        <v>214</v>
      </c>
      <c r="C5" s="325" t="s">
        <v>326</v>
      </c>
      <c r="D5" s="330" t="s">
        <v>306</v>
      </c>
      <c r="E5" s="331" t="s">
        <v>305</v>
      </c>
      <c r="F5" s="233" t="s">
        <v>216</v>
      </c>
      <c r="G5" s="233" t="s">
        <v>217</v>
      </c>
      <c r="H5" s="332" t="s">
        <v>218</v>
      </c>
      <c r="I5" s="231">
        <v>12633000000</v>
      </c>
      <c r="J5" s="88">
        <v>12625595712</v>
      </c>
      <c r="K5" s="55">
        <f t="shared" ref="K5" si="0">J5/I5</f>
        <v>0.99941389313702211</v>
      </c>
      <c r="L5" s="89">
        <v>11252196</v>
      </c>
      <c r="M5" s="333" t="s">
        <v>344</v>
      </c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38" t="s">
        <v>385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63" s="1" customFormat="1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63" s="1" customFormat="1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</row>
    <row r="4" spans="1:63" x14ac:dyDescent="0.25">
      <c r="A4" s="418" t="s">
        <v>220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63" ht="30" customHeight="1" x14ac:dyDescent="0.25">
      <c r="A5" s="287">
        <v>1</v>
      </c>
      <c r="B5" s="334" t="s">
        <v>221</v>
      </c>
      <c r="C5" s="423" t="s">
        <v>307</v>
      </c>
      <c r="D5" s="423" t="s">
        <v>250</v>
      </c>
      <c r="E5" s="423" t="s">
        <v>250</v>
      </c>
      <c r="F5" s="423" t="s">
        <v>250</v>
      </c>
      <c r="G5" s="426" t="s">
        <v>223</v>
      </c>
      <c r="H5" s="273"/>
      <c r="I5" s="274"/>
      <c r="J5" s="81"/>
      <c r="K5" s="78"/>
      <c r="L5" s="77"/>
      <c r="M5" s="185"/>
    </row>
    <row r="6" spans="1:63" ht="15" customHeight="1" x14ac:dyDescent="0.25">
      <c r="A6" s="335"/>
      <c r="B6" s="336" t="s">
        <v>12</v>
      </c>
      <c r="C6" s="424"/>
      <c r="D6" s="424"/>
      <c r="E6" s="424"/>
      <c r="F6" s="424"/>
      <c r="G6" s="427"/>
      <c r="H6" s="141" t="s">
        <v>37</v>
      </c>
      <c r="I6" s="26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7"/>
    </row>
    <row r="7" spans="1:63" ht="15" customHeight="1" x14ac:dyDescent="0.25">
      <c r="A7" s="335"/>
      <c r="B7" s="337" t="s">
        <v>13</v>
      </c>
      <c r="C7" s="424"/>
      <c r="D7" s="424"/>
      <c r="E7" s="424"/>
      <c r="F7" s="424"/>
      <c r="G7" s="427"/>
      <c r="H7" s="141" t="s">
        <v>37</v>
      </c>
      <c r="I7" s="260">
        <v>93750000</v>
      </c>
      <c r="J7" s="25">
        <v>46612875</v>
      </c>
      <c r="K7" s="26">
        <f t="shared" si="0"/>
        <v>0.49720399999999998</v>
      </c>
      <c r="L7" s="25">
        <v>0</v>
      </c>
      <c r="M7" s="137"/>
    </row>
    <row r="8" spans="1:63" s="3" customFormat="1" ht="15" customHeight="1" x14ac:dyDescent="0.25">
      <c r="A8" s="335"/>
      <c r="B8" s="138" t="s">
        <v>222</v>
      </c>
      <c r="C8" s="424"/>
      <c r="D8" s="424"/>
      <c r="E8" s="424"/>
      <c r="F8" s="424"/>
      <c r="G8" s="427"/>
      <c r="H8" s="90" t="s">
        <v>37</v>
      </c>
      <c r="I8" s="260">
        <v>2500000</v>
      </c>
      <c r="J8" s="80">
        <v>1243010</v>
      </c>
      <c r="K8" s="26">
        <f t="shared" si="0"/>
        <v>0.49720399999999998</v>
      </c>
      <c r="L8" s="80">
        <v>0</v>
      </c>
      <c r="M8" s="137"/>
    </row>
    <row r="9" spans="1:63" ht="15" customHeight="1" thickBot="1" x14ac:dyDescent="0.3">
      <c r="A9" s="60"/>
      <c r="B9" s="211" t="s">
        <v>228</v>
      </c>
      <c r="C9" s="481"/>
      <c r="D9" s="481"/>
      <c r="E9" s="481"/>
      <c r="F9" s="481"/>
      <c r="G9" s="480"/>
      <c r="H9" s="91" t="s">
        <v>37</v>
      </c>
      <c r="I9" s="338">
        <f>I6+I7+I8</f>
        <v>250000000</v>
      </c>
      <c r="J9" s="338">
        <f>J6+J7+J8</f>
        <v>124301000</v>
      </c>
      <c r="K9" s="79">
        <f t="shared" si="0"/>
        <v>0.49720399999999998</v>
      </c>
      <c r="L9" s="212">
        <f>L6+L7+L8</f>
        <v>0</v>
      </c>
      <c r="M9" s="153"/>
    </row>
    <row r="10" spans="1:63" s="3" customFormat="1" x14ac:dyDescent="0.25">
      <c r="A10" s="252"/>
      <c r="B10" s="339"/>
      <c r="C10" s="253"/>
      <c r="D10" s="253"/>
      <c r="E10" s="253"/>
      <c r="F10" s="340"/>
      <c r="G10" s="340"/>
      <c r="H10" s="341"/>
      <c r="I10" s="342"/>
      <c r="J10" s="22"/>
      <c r="K10" s="21"/>
      <c r="L10" s="22"/>
      <c r="M10" s="253"/>
    </row>
    <row r="11" spans="1:63" s="43" customFormat="1" x14ac:dyDescent="0.25">
      <c r="A11" s="216"/>
      <c r="B11" s="217" t="s">
        <v>129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2" t="s">
        <v>87</v>
      </c>
      <c r="B12" s="343" t="s">
        <v>224</v>
      </c>
      <c r="C12" s="343"/>
      <c r="D12" s="343"/>
      <c r="E12" s="343"/>
      <c r="F12" s="343"/>
      <c r="G12" s="343"/>
      <c r="H12" s="343"/>
      <c r="I12" s="343"/>
      <c r="J12" s="219"/>
      <c r="K12" s="219"/>
      <c r="L12" s="344"/>
      <c r="M12" s="344"/>
      <c r="N12" s="93"/>
      <c r="O12" s="93"/>
      <c r="P12" s="93"/>
      <c r="Q12" s="93"/>
      <c r="R12" s="93"/>
      <c r="S12" s="93"/>
      <c r="T12" s="93"/>
      <c r="U12" s="93"/>
      <c r="V12" s="92"/>
      <c r="W12" s="92"/>
      <c r="X12" s="94"/>
      <c r="Y12"/>
      <c r="Z12" s="45"/>
      <c r="AA12" s="45"/>
      <c r="AB12" s="45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45"/>
      <c r="B13" s="343" t="s">
        <v>225</v>
      </c>
      <c r="C13" s="346"/>
      <c r="D13" s="347"/>
      <c r="E13" s="348"/>
      <c r="F13" s="348"/>
      <c r="G13" s="349"/>
      <c r="H13" s="349"/>
      <c r="I13" s="349"/>
      <c r="J13" s="349"/>
      <c r="K13" s="349"/>
      <c r="L13" s="346"/>
      <c r="M13" s="346"/>
      <c r="N13" s="95"/>
      <c r="O13" s="95"/>
      <c r="P13" s="95"/>
      <c r="Q13" s="95"/>
      <c r="R13" s="95"/>
      <c r="S13" s="95"/>
      <c r="T13" s="95"/>
      <c r="U13" s="95"/>
      <c r="V13" s="92"/>
      <c r="W13" s="92"/>
      <c r="X13" s="94"/>
      <c r="Y13"/>
      <c r="Z13" s="96"/>
      <c r="AA13" s="97"/>
      <c r="AB13" s="97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2"/>
      <c r="B14" s="339"/>
      <c r="C14" s="253"/>
      <c r="D14" s="253"/>
      <c r="E14" s="253"/>
      <c r="F14" s="340"/>
      <c r="G14" s="340"/>
      <c r="H14" s="341"/>
      <c r="I14" s="342"/>
      <c r="J14" s="22"/>
      <c r="K14" s="21"/>
      <c r="L14" s="31"/>
      <c r="M14" s="253"/>
    </row>
    <row r="15" spans="1:6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3" topLeftCell="A4" activePane="bottomLeft" state="frozen"/>
      <selection pane="bottomLeft" activeCell="A2" sqref="A2:A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3" ht="15.75" customHeight="1" thickBot="1" x14ac:dyDescent="0.25">
      <c r="A1" s="438" t="s">
        <v>386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ht="15.75" customHeight="1" thickBot="1" x14ac:dyDescent="0.25">
      <c r="A2" s="448" t="s">
        <v>11</v>
      </c>
      <c r="B2" s="421" t="s">
        <v>0</v>
      </c>
      <c r="C2" s="402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13" ht="45" customHeight="1" thickBot="1" x14ac:dyDescent="0.25">
      <c r="A3" s="449"/>
      <c r="B3" s="422"/>
      <c r="C3" s="403" t="s">
        <v>4</v>
      </c>
      <c r="D3" s="165" t="s">
        <v>5</v>
      </c>
      <c r="E3" s="166" t="s">
        <v>9</v>
      </c>
      <c r="F3" s="403" t="s">
        <v>6</v>
      </c>
      <c r="G3" s="167" t="s">
        <v>7</v>
      </c>
      <c r="H3" s="422"/>
      <c r="I3" s="403" t="s">
        <v>8</v>
      </c>
      <c r="J3" s="168" t="s">
        <v>374</v>
      </c>
      <c r="K3" s="417" t="s">
        <v>375</v>
      </c>
      <c r="L3" s="447"/>
      <c r="M3" s="442"/>
    </row>
    <row r="4" spans="1:13" x14ac:dyDescent="0.2">
      <c r="A4" s="418" t="s">
        <v>364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2" customFormat="1" ht="60" customHeight="1" x14ac:dyDescent="0.2">
      <c r="A5" s="299">
        <v>1</v>
      </c>
      <c r="B5" s="405" t="s">
        <v>365</v>
      </c>
      <c r="C5" s="228"/>
      <c r="D5" s="228"/>
      <c r="E5" s="228"/>
      <c r="F5" s="406" t="s">
        <v>367</v>
      </c>
      <c r="G5" s="407" t="s">
        <v>368</v>
      </c>
      <c r="H5" s="406" t="s">
        <v>218</v>
      </c>
      <c r="I5" s="408">
        <v>500000000</v>
      </c>
      <c r="J5" s="408">
        <v>500000000</v>
      </c>
      <c r="K5" s="102">
        <f t="shared" ref="K5:K6" si="0">J5/I5</f>
        <v>1</v>
      </c>
      <c r="L5" s="408">
        <v>500000000</v>
      </c>
      <c r="M5" s="226"/>
    </row>
    <row r="6" spans="1:13" s="2" customFormat="1" ht="60" customHeight="1" thickBot="1" x14ac:dyDescent="0.25">
      <c r="A6" s="409">
        <v>2</v>
      </c>
      <c r="B6" s="410" t="s">
        <v>366</v>
      </c>
      <c r="C6" s="371"/>
      <c r="D6" s="371"/>
      <c r="E6" s="371"/>
      <c r="F6" s="396" t="s">
        <v>367</v>
      </c>
      <c r="G6" s="396" t="s">
        <v>368</v>
      </c>
      <c r="H6" s="411" t="s">
        <v>218</v>
      </c>
      <c r="I6" s="394">
        <v>100000000</v>
      </c>
      <c r="J6" s="394">
        <v>100000000</v>
      </c>
      <c r="K6" s="367">
        <f t="shared" si="0"/>
        <v>1</v>
      </c>
      <c r="L6" s="394">
        <v>100000000</v>
      </c>
      <c r="M6" s="369"/>
    </row>
    <row r="7" spans="1:13" x14ac:dyDescent="0.2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x14ac:dyDescent="0.2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x14ac:dyDescent="0.2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</row>
    <row r="10" spans="1:13" x14ac:dyDescent="0.2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</row>
    <row r="11" spans="1:13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</row>
    <row r="12" spans="1:13" x14ac:dyDescent="0.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</row>
    <row r="13" spans="1:13" x14ac:dyDescent="0.2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workbookViewId="0">
      <pane ySplit="3" topLeftCell="A4" activePane="bottomLeft" state="frozen"/>
      <selection pane="bottomLeft" activeCell="A2" sqref="A2:A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38" t="s">
        <v>376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4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14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</row>
    <row r="4" spans="1:14" x14ac:dyDescent="0.2">
      <c r="A4" s="454" t="s">
        <v>51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6"/>
    </row>
    <row r="5" spans="1:14" s="2" customFormat="1" ht="75" customHeight="1" x14ac:dyDescent="0.2">
      <c r="A5" s="223">
        <v>1</v>
      </c>
      <c r="B5" s="373" t="s">
        <v>41</v>
      </c>
      <c r="C5" s="228" t="s">
        <v>240</v>
      </c>
      <c r="D5" s="374" t="s">
        <v>277</v>
      </c>
      <c r="E5" s="228" t="s">
        <v>278</v>
      </c>
      <c r="F5" s="201" t="s">
        <v>52</v>
      </c>
      <c r="G5" s="201" t="s">
        <v>53</v>
      </c>
      <c r="H5" s="375" t="s">
        <v>37</v>
      </c>
      <c r="I5" s="224">
        <v>60000000</v>
      </c>
      <c r="J5" s="376">
        <v>42600000</v>
      </c>
      <c r="K5" s="102">
        <f>J5/I5</f>
        <v>0.71</v>
      </c>
      <c r="L5" s="103">
        <v>0</v>
      </c>
      <c r="M5" s="381" t="s">
        <v>341</v>
      </c>
    </row>
    <row r="6" spans="1:14" s="2" customFormat="1" ht="75" customHeight="1" x14ac:dyDescent="0.2">
      <c r="A6" s="223">
        <v>2</v>
      </c>
      <c r="B6" s="224" t="s">
        <v>42</v>
      </c>
      <c r="C6" s="228" t="s">
        <v>241</v>
      </c>
      <c r="D6" s="228" t="s">
        <v>279</v>
      </c>
      <c r="E6" s="227" t="s">
        <v>280</v>
      </c>
      <c r="F6" s="201" t="s">
        <v>54</v>
      </c>
      <c r="G6" s="201" t="s">
        <v>55</v>
      </c>
      <c r="H6" s="225" t="s">
        <v>37</v>
      </c>
      <c r="I6" s="224">
        <v>50000000</v>
      </c>
      <c r="J6" s="376">
        <v>43860000</v>
      </c>
      <c r="K6" s="102">
        <f t="shared" ref="K6:K25" si="0">J6/I6</f>
        <v>0.87719999999999998</v>
      </c>
      <c r="L6" s="103">
        <v>0</v>
      </c>
      <c r="M6" s="381" t="s">
        <v>288</v>
      </c>
    </row>
    <row r="7" spans="1:14" ht="75" customHeight="1" x14ac:dyDescent="0.2">
      <c r="A7" s="223">
        <v>3</v>
      </c>
      <c r="B7" s="377" t="s">
        <v>43</v>
      </c>
      <c r="C7" s="228" t="s">
        <v>239</v>
      </c>
      <c r="D7" s="374" t="s">
        <v>281</v>
      </c>
      <c r="E7" s="227" t="s">
        <v>282</v>
      </c>
      <c r="F7" s="201" t="s">
        <v>56</v>
      </c>
      <c r="G7" s="201" t="s">
        <v>57</v>
      </c>
      <c r="H7" s="225" t="s">
        <v>37</v>
      </c>
      <c r="I7" s="224">
        <v>15000000</v>
      </c>
      <c r="J7" s="376">
        <v>0</v>
      </c>
      <c r="K7" s="102">
        <f t="shared" si="0"/>
        <v>0</v>
      </c>
      <c r="L7" s="103">
        <v>0</v>
      </c>
      <c r="M7" s="381" t="s">
        <v>342</v>
      </c>
    </row>
    <row r="8" spans="1:14" ht="30" customHeight="1" x14ac:dyDescent="0.2">
      <c r="A8" s="223">
        <v>4</v>
      </c>
      <c r="B8" s="224" t="s">
        <v>44</v>
      </c>
      <c r="C8" s="228" t="s">
        <v>240</v>
      </c>
      <c r="D8" s="378"/>
      <c r="E8" s="378"/>
      <c r="F8" s="201" t="s">
        <v>58</v>
      </c>
      <c r="G8" s="201" t="s">
        <v>59</v>
      </c>
      <c r="H8" s="225" t="s">
        <v>37</v>
      </c>
      <c r="I8" s="224">
        <v>100000000</v>
      </c>
      <c r="J8" s="101">
        <v>62100000</v>
      </c>
      <c r="K8" s="102">
        <f t="shared" si="0"/>
        <v>0.621</v>
      </c>
      <c r="L8" s="103">
        <v>17700000</v>
      </c>
      <c r="M8" s="226"/>
    </row>
    <row r="9" spans="1:14" ht="30" customHeight="1" x14ac:dyDescent="0.2">
      <c r="A9" s="223">
        <v>5</v>
      </c>
      <c r="B9" s="224" t="s">
        <v>45</v>
      </c>
      <c r="C9" s="228" t="s">
        <v>240</v>
      </c>
      <c r="D9" s="379" t="s">
        <v>283</v>
      </c>
      <c r="E9" s="228" t="s">
        <v>284</v>
      </c>
      <c r="F9" s="201" t="s">
        <v>60</v>
      </c>
      <c r="G9" s="201" t="s">
        <v>61</v>
      </c>
      <c r="H9" s="225" t="s">
        <v>37</v>
      </c>
      <c r="I9" s="224">
        <v>50000000</v>
      </c>
      <c r="J9" s="101">
        <v>42700000</v>
      </c>
      <c r="K9" s="102">
        <f t="shared" si="0"/>
        <v>0.85399999999999998</v>
      </c>
      <c r="L9" s="103">
        <v>0</v>
      </c>
      <c r="M9" s="226"/>
    </row>
    <row r="10" spans="1:14" ht="30" customHeight="1" x14ac:dyDescent="0.2">
      <c r="A10" s="223">
        <v>6</v>
      </c>
      <c r="B10" s="224" t="s">
        <v>46</v>
      </c>
      <c r="C10" s="228" t="s">
        <v>308</v>
      </c>
      <c r="D10" s="374" t="s">
        <v>285</v>
      </c>
      <c r="E10" s="228" t="s">
        <v>286</v>
      </c>
      <c r="F10" s="201" t="s">
        <v>62</v>
      </c>
      <c r="G10" s="201" t="s">
        <v>63</v>
      </c>
      <c r="H10" s="225" t="s">
        <v>37</v>
      </c>
      <c r="I10" s="224">
        <v>15000000</v>
      </c>
      <c r="J10" s="101">
        <v>0</v>
      </c>
      <c r="K10" s="102">
        <f t="shared" si="0"/>
        <v>0</v>
      </c>
      <c r="L10" s="103">
        <v>0</v>
      </c>
      <c r="M10" s="381" t="s">
        <v>343</v>
      </c>
    </row>
    <row r="11" spans="1:14" ht="15" customHeight="1" x14ac:dyDescent="0.2">
      <c r="A11" s="223">
        <v>7</v>
      </c>
      <c r="B11" s="377" t="s">
        <v>47</v>
      </c>
      <c r="C11" s="228" t="s">
        <v>240</v>
      </c>
      <c r="D11" s="227">
        <v>43216</v>
      </c>
      <c r="E11" s="228" t="s">
        <v>251</v>
      </c>
      <c r="F11" s="201" t="s">
        <v>64</v>
      </c>
      <c r="G11" s="201" t="s">
        <v>65</v>
      </c>
      <c r="H11" s="225" t="s">
        <v>37</v>
      </c>
      <c r="I11" s="224">
        <v>100000000</v>
      </c>
      <c r="J11" s="101">
        <v>0</v>
      </c>
      <c r="K11" s="102">
        <f t="shared" si="0"/>
        <v>0</v>
      </c>
      <c r="L11" s="103">
        <v>0</v>
      </c>
      <c r="M11" s="226"/>
    </row>
    <row r="12" spans="1:14" ht="15" customHeight="1" x14ac:dyDescent="0.2">
      <c r="A12" s="223">
        <v>8</v>
      </c>
      <c r="B12" s="224" t="s">
        <v>48</v>
      </c>
      <c r="C12" s="228" t="s">
        <v>240</v>
      </c>
      <c r="D12" s="228"/>
      <c r="E12" s="228"/>
      <c r="F12" s="201" t="s">
        <v>64</v>
      </c>
      <c r="G12" s="201" t="s">
        <v>65</v>
      </c>
      <c r="H12" s="225" t="s">
        <v>37</v>
      </c>
      <c r="I12" s="224">
        <v>50000000</v>
      </c>
      <c r="J12" s="101">
        <v>32000000</v>
      </c>
      <c r="K12" s="102">
        <f t="shared" si="0"/>
        <v>0.64</v>
      </c>
      <c r="L12" s="103">
        <v>0</v>
      </c>
      <c r="M12" s="226"/>
    </row>
    <row r="13" spans="1:14" ht="15" customHeight="1" x14ac:dyDescent="0.2">
      <c r="A13" s="223">
        <v>9</v>
      </c>
      <c r="B13" s="224" t="s">
        <v>266</v>
      </c>
      <c r="C13" s="228" t="s">
        <v>241</v>
      </c>
      <c r="D13" s="374" t="s">
        <v>287</v>
      </c>
      <c r="E13" s="228" t="s">
        <v>229</v>
      </c>
      <c r="F13" s="201" t="s">
        <v>66</v>
      </c>
      <c r="G13" s="201" t="s">
        <v>67</v>
      </c>
      <c r="H13" s="225" t="s">
        <v>37</v>
      </c>
      <c r="I13" s="224">
        <v>30000000</v>
      </c>
      <c r="J13" s="101">
        <v>0</v>
      </c>
      <c r="K13" s="102">
        <f t="shared" si="0"/>
        <v>0</v>
      </c>
      <c r="L13" s="103">
        <v>0</v>
      </c>
      <c r="M13" s="226"/>
    </row>
    <row r="14" spans="1:14" ht="15" customHeight="1" x14ac:dyDescent="0.2">
      <c r="A14" s="223">
        <v>10</v>
      </c>
      <c r="B14" s="224" t="s">
        <v>49</v>
      </c>
      <c r="C14" s="228" t="s">
        <v>241</v>
      </c>
      <c r="D14" s="374" t="s">
        <v>287</v>
      </c>
      <c r="E14" s="228" t="s">
        <v>229</v>
      </c>
      <c r="F14" s="201" t="s">
        <v>68</v>
      </c>
      <c r="G14" s="201" t="s">
        <v>67</v>
      </c>
      <c r="H14" s="225" t="s">
        <v>37</v>
      </c>
      <c r="I14" s="224">
        <v>19000000</v>
      </c>
      <c r="J14" s="101">
        <v>0</v>
      </c>
      <c r="K14" s="102">
        <f t="shared" si="0"/>
        <v>0</v>
      </c>
      <c r="L14" s="103">
        <v>0</v>
      </c>
      <c r="M14" s="226"/>
    </row>
    <row r="15" spans="1:14" ht="15" customHeight="1" x14ac:dyDescent="0.2">
      <c r="A15" s="223">
        <v>11</v>
      </c>
      <c r="B15" s="224" t="s">
        <v>50</v>
      </c>
      <c r="C15" s="228" t="s">
        <v>240</v>
      </c>
      <c r="D15" s="227">
        <v>43888</v>
      </c>
      <c r="E15" s="228" t="s">
        <v>229</v>
      </c>
      <c r="F15" s="201" t="s">
        <v>69</v>
      </c>
      <c r="G15" s="201" t="s">
        <v>70</v>
      </c>
      <c r="H15" s="225" t="s">
        <v>37</v>
      </c>
      <c r="I15" s="224">
        <v>140000000</v>
      </c>
      <c r="J15" s="101">
        <v>95050000</v>
      </c>
      <c r="K15" s="102">
        <f t="shared" si="0"/>
        <v>0.67892857142857144</v>
      </c>
      <c r="L15" s="103">
        <v>23300000</v>
      </c>
      <c r="M15" s="226"/>
    </row>
    <row r="16" spans="1:14" s="120" customFormat="1" ht="30" customHeight="1" x14ac:dyDescent="0.2">
      <c r="A16" s="223">
        <v>12</v>
      </c>
      <c r="B16" s="224" t="s">
        <v>272</v>
      </c>
      <c r="C16" s="228" t="s">
        <v>240</v>
      </c>
      <c r="D16" s="380" t="s">
        <v>273</v>
      </c>
      <c r="E16" s="229" t="s">
        <v>274</v>
      </c>
      <c r="F16" s="201" t="s">
        <v>275</v>
      </c>
      <c r="G16" s="201" t="s">
        <v>276</v>
      </c>
      <c r="H16" s="225" t="s">
        <v>37</v>
      </c>
      <c r="I16" s="224">
        <v>40000000</v>
      </c>
      <c r="J16" s="116">
        <v>0</v>
      </c>
      <c r="K16" s="117">
        <f>J16/I16</f>
        <v>0</v>
      </c>
      <c r="L16" s="118">
        <v>0</v>
      </c>
      <c r="M16" s="230"/>
      <c r="N16" s="119"/>
    </row>
    <row r="17" spans="1:250" s="133" customFormat="1" ht="30" customHeight="1" thickBot="1" x14ac:dyDescent="0.25">
      <c r="A17" s="213">
        <v>13</v>
      </c>
      <c r="B17" s="231" t="s">
        <v>268</v>
      </c>
      <c r="C17" s="371" t="s">
        <v>240</v>
      </c>
      <c r="D17" s="234" t="s">
        <v>269</v>
      </c>
      <c r="E17" s="232" t="s">
        <v>233</v>
      </c>
      <c r="F17" s="233" t="s">
        <v>270</v>
      </c>
      <c r="G17" s="233" t="s">
        <v>271</v>
      </c>
      <c r="H17" s="234" t="s">
        <v>37</v>
      </c>
      <c r="I17" s="231">
        <v>340000000</v>
      </c>
      <c r="J17" s="121">
        <v>0</v>
      </c>
      <c r="K17" s="122">
        <f t="shared" si="0"/>
        <v>0</v>
      </c>
      <c r="L17" s="123">
        <v>0</v>
      </c>
      <c r="M17" s="235"/>
      <c r="N17" s="372"/>
    </row>
    <row r="18" spans="1:250" x14ac:dyDescent="0.2">
      <c r="A18" s="457" t="s">
        <v>71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9"/>
    </row>
    <row r="19" spans="1:250" s="2" customFormat="1" ht="45" customHeight="1" x14ac:dyDescent="0.2">
      <c r="A19" s="223">
        <v>1</v>
      </c>
      <c r="B19" s="236" t="s">
        <v>72</v>
      </c>
      <c r="C19" s="124" t="s">
        <v>240</v>
      </c>
      <c r="D19" s="237" t="s">
        <v>289</v>
      </c>
      <c r="E19" s="98" t="s">
        <v>246</v>
      </c>
      <c r="F19" s="238" t="s">
        <v>78</v>
      </c>
      <c r="G19" s="225" t="s">
        <v>79</v>
      </c>
      <c r="H19" s="238" t="s">
        <v>37</v>
      </c>
      <c r="I19" s="239">
        <v>25090000</v>
      </c>
      <c r="J19" s="132">
        <v>21343869.960000001</v>
      </c>
      <c r="K19" s="69">
        <f t="shared" si="0"/>
        <v>0.85069230609804702</v>
      </c>
      <c r="L19" s="70">
        <v>1156892.96</v>
      </c>
      <c r="M19" s="240"/>
    </row>
    <row r="20" spans="1:250" s="120" customFormat="1" ht="45" customHeight="1" x14ac:dyDescent="0.2">
      <c r="A20" s="210">
        <v>2</v>
      </c>
      <c r="B20" s="125" t="s">
        <v>267</v>
      </c>
      <c r="C20" s="463" t="s">
        <v>241</v>
      </c>
      <c r="D20" s="460" t="s">
        <v>290</v>
      </c>
      <c r="E20" s="463" t="s">
        <v>291</v>
      </c>
      <c r="F20" s="466" t="s">
        <v>292</v>
      </c>
      <c r="G20" s="466" t="s">
        <v>80</v>
      </c>
      <c r="H20" s="241" t="s">
        <v>37</v>
      </c>
      <c r="I20" s="399">
        <v>10501510.869999999</v>
      </c>
      <c r="J20" s="400">
        <f>J21+J22</f>
        <v>5906388.5700000003</v>
      </c>
      <c r="K20" s="127">
        <f t="shared" si="0"/>
        <v>0.56243226742477304</v>
      </c>
      <c r="L20" s="126">
        <f>L21+L22</f>
        <v>2891515.5700000003</v>
      </c>
      <c r="M20" s="242"/>
    </row>
    <row r="21" spans="1:250" s="120" customFormat="1" ht="15" customHeight="1" x14ac:dyDescent="0.2">
      <c r="A21" s="61" t="s">
        <v>73</v>
      </c>
      <c r="B21" s="144" t="s">
        <v>12</v>
      </c>
      <c r="C21" s="464"/>
      <c r="D21" s="461"/>
      <c r="E21" s="464"/>
      <c r="F21" s="467"/>
      <c r="G21" s="467"/>
      <c r="H21" s="243" t="s">
        <v>85</v>
      </c>
      <c r="I21" s="104"/>
      <c r="J21" s="104">
        <f>450000+900000+1426015.57</f>
        <v>2776015.5700000003</v>
      </c>
      <c r="K21" s="128"/>
      <c r="L21" s="104">
        <v>1426015.57</v>
      </c>
      <c r="M21" s="242"/>
    </row>
    <row r="22" spans="1:250" s="120" customFormat="1" ht="15" customHeight="1" x14ac:dyDescent="0.2">
      <c r="A22" s="66" t="s">
        <v>74</v>
      </c>
      <c r="B22" s="244" t="s">
        <v>13</v>
      </c>
      <c r="C22" s="465"/>
      <c r="D22" s="462"/>
      <c r="E22" s="465"/>
      <c r="F22" s="468"/>
      <c r="G22" s="468"/>
      <c r="H22" s="245" t="s">
        <v>85</v>
      </c>
      <c r="I22" s="105"/>
      <c r="J22" s="105">
        <f>700000+964873+1465500</f>
        <v>3130373</v>
      </c>
      <c r="K22" s="129"/>
      <c r="L22" s="105">
        <v>1465500</v>
      </c>
      <c r="M22" s="246"/>
    </row>
    <row r="23" spans="1:250" ht="60" customHeight="1" x14ac:dyDescent="0.2">
      <c r="A23" s="247">
        <v>3</v>
      </c>
      <c r="B23" s="222" t="s">
        <v>75</v>
      </c>
      <c r="C23" s="124" t="s">
        <v>240</v>
      </c>
      <c r="D23" s="124" t="s">
        <v>81</v>
      </c>
      <c r="E23" s="124" t="s">
        <v>251</v>
      </c>
      <c r="F23" s="156" t="s">
        <v>31</v>
      </c>
      <c r="G23" s="157" t="s">
        <v>82</v>
      </c>
      <c r="H23" s="245" t="s">
        <v>85</v>
      </c>
      <c r="I23" s="105">
        <v>6800000</v>
      </c>
      <c r="J23" s="11">
        <v>1268000</v>
      </c>
      <c r="K23" s="16">
        <f t="shared" si="0"/>
        <v>0.18647058823529411</v>
      </c>
      <c r="L23" s="71">
        <v>1268000</v>
      </c>
      <c r="M23" s="149"/>
    </row>
    <row r="24" spans="1:250" ht="45" customHeight="1" x14ac:dyDescent="0.2">
      <c r="A24" s="248">
        <v>4</v>
      </c>
      <c r="B24" s="222" t="s">
        <v>76</v>
      </c>
      <c r="C24" s="124" t="s">
        <v>240</v>
      </c>
      <c r="D24" s="124" t="s">
        <v>230</v>
      </c>
      <c r="E24" s="124" t="s">
        <v>229</v>
      </c>
      <c r="F24" s="156" t="s">
        <v>83</v>
      </c>
      <c r="G24" s="157" t="s">
        <v>29</v>
      </c>
      <c r="H24" s="245" t="s">
        <v>85</v>
      </c>
      <c r="I24" s="105">
        <v>19422000</v>
      </c>
      <c r="J24" s="11">
        <v>4996363.8899999997</v>
      </c>
      <c r="K24" s="16">
        <f t="shared" si="0"/>
        <v>0.25725280043249921</v>
      </c>
      <c r="L24" s="71">
        <v>4996363.8899999997</v>
      </c>
      <c r="M24" s="149"/>
    </row>
    <row r="25" spans="1:250" ht="60" customHeight="1" thickBot="1" x14ac:dyDescent="0.25">
      <c r="A25" s="249">
        <v>5</v>
      </c>
      <c r="B25" s="250" t="s">
        <v>77</v>
      </c>
      <c r="C25" s="99" t="s">
        <v>240</v>
      </c>
      <c r="D25" s="99" t="s">
        <v>231</v>
      </c>
      <c r="E25" s="99" t="s">
        <v>252</v>
      </c>
      <c r="F25" s="158" t="s">
        <v>84</v>
      </c>
      <c r="G25" s="159" t="s">
        <v>29</v>
      </c>
      <c r="H25" s="251" t="s">
        <v>85</v>
      </c>
      <c r="I25" s="160">
        <v>11780000</v>
      </c>
      <c r="J25" s="54">
        <v>0</v>
      </c>
      <c r="K25" s="55">
        <f t="shared" si="0"/>
        <v>0</v>
      </c>
      <c r="L25" s="56">
        <v>0</v>
      </c>
      <c r="M25" s="153"/>
    </row>
    <row r="27" spans="1:250" s="43" customFormat="1" x14ac:dyDescent="0.2">
      <c r="A27" s="35"/>
      <c r="B27" s="106" t="s">
        <v>86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0"/>
      <c r="W27" s="108"/>
      <c r="X27" s="109"/>
      <c r="Y27" s="110"/>
      <c r="Z27" s="111"/>
      <c r="AA27" s="112"/>
      <c r="AB27" s="11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x14ac:dyDescent="0.2">
      <c r="A28" s="215"/>
      <c r="B28" s="215"/>
      <c r="C28" s="215"/>
      <c r="D28" s="215"/>
      <c r="E28" s="215"/>
      <c r="F28" s="215"/>
      <c r="G28" s="215"/>
    </row>
    <row r="29" spans="1:250" s="48" customFormat="1" ht="15" x14ac:dyDescent="0.25">
      <c r="A29" s="404" t="s">
        <v>87</v>
      </c>
      <c r="B29" s="450" t="s">
        <v>88</v>
      </c>
      <c r="C29" s="450"/>
      <c r="D29" s="450"/>
      <c r="E29" s="450"/>
      <c r="F29" s="450"/>
      <c r="G29" s="450"/>
      <c r="H29" s="50"/>
      <c r="I29" s="50"/>
      <c r="J29" s="50"/>
      <c r="K29" s="50"/>
      <c r="L29" s="50"/>
      <c r="M29" s="50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397"/>
      <c r="Y29" s="45"/>
      <c r="Z29" s="40"/>
      <c r="AA29" s="45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</row>
    <row r="30" spans="1:250" s="48" customFormat="1" ht="16.899999999999999" customHeight="1" x14ac:dyDescent="0.25">
      <c r="A30" s="451"/>
      <c r="B30" s="452" t="s">
        <v>359</v>
      </c>
      <c r="C30" s="452"/>
      <c r="D30" s="452"/>
      <c r="E30" s="452"/>
      <c r="F30" s="452"/>
      <c r="G30" s="45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5"/>
      <c r="Z30" s="40"/>
      <c r="AA30" s="45"/>
      <c r="AB30" s="45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</row>
    <row r="31" spans="1:250" s="48" customFormat="1" ht="16.899999999999999" customHeight="1" x14ac:dyDescent="0.25">
      <c r="A31" s="451"/>
      <c r="B31" s="452"/>
      <c r="C31" s="452"/>
      <c r="D31" s="452"/>
      <c r="E31" s="452"/>
      <c r="F31" s="452"/>
      <c r="G31" s="45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5"/>
      <c r="Z31" s="40"/>
      <c r="AA31" s="45"/>
      <c r="AB31" s="45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</row>
    <row r="32" spans="1:250" s="48" customFormat="1" ht="30.75" customHeight="1" x14ac:dyDescent="0.25">
      <c r="A32" s="451"/>
      <c r="B32" s="452"/>
      <c r="C32" s="452"/>
      <c r="D32" s="452"/>
      <c r="E32" s="452"/>
      <c r="F32" s="452"/>
      <c r="G32" s="45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5"/>
      <c r="Z32" s="40"/>
      <c r="AA32" s="45"/>
      <c r="AB32" s="45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</row>
    <row r="33" spans="1:26" s="29" customFormat="1" ht="15" customHeight="1" x14ac:dyDescent="0.25">
      <c r="A33" s="398"/>
      <c r="B33" s="453" t="s">
        <v>360</v>
      </c>
      <c r="C33" s="453"/>
      <c r="D33" s="453"/>
      <c r="E33" s="453"/>
      <c r="F33" s="453"/>
      <c r="G33" s="45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Z33" s="52"/>
    </row>
    <row r="34" spans="1:26" s="29" customFormat="1" ht="43.5" customHeight="1" x14ac:dyDescent="0.25">
      <c r="A34" s="398"/>
      <c r="B34" s="453"/>
      <c r="C34" s="453"/>
      <c r="D34" s="453"/>
      <c r="E34" s="453"/>
      <c r="F34" s="453"/>
      <c r="G34" s="45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3"/>
      <c r="Z34" s="52"/>
    </row>
    <row r="35" spans="1:26" x14ac:dyDescent="0.2">
      <c r="A35" s="215"/>
      <c r="B35" s="215"/>
      <c r="C35" s="215"/>
      <c r="D35" s="215"/>
      <c r="E35" s="215"/>
      <c r="F35" s="215"/>
      <c r="G35" s="215"/>
    </row>
  </sheetData>
  <mergeCells count="19">
    <mergeCell ref="B29:G29"/>
    <mergeCell ref="A30:A32"/>
    <mergeCell ref="B30:G32"/>
    <mergeCell ref="B33:G34"/>
    <mergeCell ref="A4:M4"/>
    <mergeCell ref="A18:M18"/>
    <mergeCell ref="D20:D22"/>
    <mergeCell ref="E20:E22"/>
    <mergeCell ref="F20:F22"/>
    <mergeCell ref="G20:G22"/>
    <mergeCell ref="C20:C22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38" t="s">
        <v>377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  <c r="N1" s="215"/>
    </row>
    <row r="2" spans="1:14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  <c r="N2" s="215"/>
    </row>
    <row r="3" spans="1:14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  <c r="N3" s="215"/>
    </row>
    <row r="4" spans="1:14" x14ac:dyDescent="0.2">
      <c r="A4" s="418" t="s">
        <v>89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  <c r="N4" s="215"/>
    </row>
    <row r="5" spans="1:14" s="2" customFormat="1" ht="45" customHeight="1" x14ac:dyDescent="0.2">
      <c r="A5" s="66">
        <v>1</v>
      </c>
      <c r="B5" s="254" t="s">
        <v>92</v>
      </c>
      <c r="C5" s="98" t="s">
        <v>241</v>
      </c>
      <c r="D5" s="293" t="s">
        <v>295</v>
      </c>
      <c r="E5" s="221" t="s">
        <v>296</v>
      </c>
      <c r="F5" s="255" t="s">
        <v>105</v>
      </c>
      <c r="G5" s="255" t="s">
        <v>106</v>
      </c>
      <c r="H5" s="162" t="s">
        <v>37</v>
      </c>
      <c r="I5" s="254">
        <v>6000000</v>
      </c>
      <c r="J5" s="67">
        <v>5893002.1600000001</v>
      </c>
      <c r="K5" s="16">
        <f t="shared" ref="K5:K25" si="0">J5/I5</f>
        <v>0.98216702666666666</v>
      </c>
      <c r="L5" s="11">
        <v>679787.17999999993</v>
      </c>
      <c r="M5" s="149"/>
      <c r="N5" s="253"/>
    </row>
    <row r="6" spans="1:14" s="2" customFormat="1" ht="60" customHeight="1" x14ac:dyDescent="0.2">
      <c r="A6" s="66">
        <v>2</v>
      </c>
      <c r="B6" s="254" t="s">
        <v>91</v>
      </c>
      <c r="C6" s="293" t="s">
        <v>240</v>
      </c>
      <c r="D6" s="293" t="s">
        <v>293</v>
      </c>
      <c r="E6" s="221" t="s">
        <v>294</v>
      </c>
      <c r="F6" s="255">
        <v>43188</v>
      </c>
      <c r="G6" s="255" t="s">
        <v>104</v>
      </c>
      <c r="H6" s="162" t="s">
        <v>37</v>
      </c>
      <c r="I6" s="254">
        <v>80000000</v>
      </c>
      <c r="J6" s="67">
        <v>71083229.219999999</v>
      </c>
      <c r="K6" s="16">
        <f>J6/I6</f>
        <v>0.88854036525000002</v>
      </c>
      <c r="L6" s="11">
        <v>0</v>
      </c>
      <c r="M6" s="149"/>
      <c r="N6" s="253"/>
    </row>
    <row r="7" spans="1:14" ht="15" customHeight="1" x14ac:dyDescent="0.2">
      <c r="A7" s="66">
        <v>3</v>
      </c>
      <c r="B7" s="254" t="s">
        <v>93</v>
      </c>
      <c r="C7" s="98" t="s">
        <v>241</v>
      </c>
      <c r="D7" s="177" t="s">
        <v>38</v>
      </c>
      <c r="E7" s="256" t="s">
        <v>246</v>
      </c>
      <c r="F7" s="255">
        <v>43490</v>
      </c>
      <c r="G7" s="255" t="s">
        <v>107</v>
      </c>
      <c r="H7" s="162" t="s">
        <v>37</v>
      </c>
      <c r="I7" s="254">
        <v>25000000</v>
      </c>
      <c r="J7" s="67">
        <v>9827541.1100000013</v>
      </c>
      <c r="K7" s="16">
        <f t="shared" si="0"/>
        <v>0.39310164440000006</v>
      </c>
      <c r="L7" s="11">
        <v>1021834.4299999999</v>
      </c>
      <c r="M7" s="149"/>
      <c r="N7" s="215"/>
    </row>
    <row r="8" spans="1:14" ht="30" customHeight="1" x14ac:dyDescent="0.2">
      <c r="A8" s="66">
        <v>4</v>
      </c>
      <c r="B8" s="254" t="s">
        <v>94</v>
      </c>
      <c r="C8" s="293" t="s">
        <v>240</v>
      </c>
      <c r="D8" s="293" t="s">
        <v>58</v>
      </c>
      <c r="E8" s="293" t="s">
        <v>264</v>
      </c>
      <c r="F8" s="255" t="s">
        <v>108</v>
      </c>
      <c r="G8" s="255" t="s">
        <v>109</v>
      </c>
      <c r="H8" s="162" t="s">
        <v>37</v>
      </c>
      <c r="I8" s="254">
        <v>65000000</v>
      </c>
      <c r="J8" s="28">
        <v>28376017.549999997</v>
      </c>
      <c r="K8" s="16">
        <f t="shared" si="0"/>
        <v>0.43655411615384609</v>
      </c>
      <c r="L8" s="11">
        <v>7765368.9800000004</v>
      </c>
      <c r="M8" s="149"/>
      <c r="N8" s="215"/>
    </row>
    <row r="9" spans="1:14" ht="60" customHeight="1" x14ac:dyDescent="0.2">
      <c r="A9" s="66">
        <v>5</v>
      </c>
      <c r="B9" s="254" t="s">
        <v>95</v>
      </c>
      <c r="C9" s="98" t="s">
        <v>241</v>
      </c>
      <c r="D9" s="293" t="s">
        <v>297</v>
      </c>
      <c r="E9" s="293" t="s">
        <v>235</v>
      </c>
      <c r="F9" s="255" t="s">
        <v>110</v>
      </c>
      <c r="G9" s="255" t="s">
        <v>111</v>
      </c>
      <c r="H9" s="162" t="s">
        <v>37</v>
      </c>
      <c r="I9" s="254">
        <v>11000000</v>
      </c>
      <c r="J9" s="28">
        <v>147454.19</v>
      </c>
      <c r="K9" s="16">
        <f t="shared" si="0"/>
        <v>1.3404926363636363E-2</v>
      </c>
      <c r="L9" s="11">
        <v>0</v>
      </c>
      <c r="M9" s="149"/>
      <c r="N9" s="215"/>
    </row>
    <row r="10" spans="1:14" ht="30" customHeight="1" x14ac:dyDescent="0.2">
      <c r="A10" s="66">
        <v>6</v>
      </c>
      <c r="B10" s="254" t="s">
        <v>96</v>
      </c>
      <c r="C10" s="293" t="s">
        <v>240</v>
      </c>
      <c r="D10" s="293" t="s">
        <v>298</v>
      </c>
      <c r="E10" s="293" t="s">
        <v>299</v>
      </c>
      <c r="F10" s="255" t="s">
        <v>112</v>
      </c>
      <c r="G10" s="255" t="s">
        <v>113</v>
      </c>
      <c r="H10" s="162" t="s">
        <v>37</v>
      </c>
      <c r="I10" s="254">
        <v>10000000</v>
      </c>
      <c r="J10" s="28">
        <v>2457783.7999999998</v>
      </c>
      <c r="K10" s="16">
        <f t="shared" si="0"/>
        <v>0.24577837999999999</v>
      </c>
      <c r="L10" s="11">
        <v>2155267.23</v>
      </c>
      <c r="M10" s="149"/>
      <c r="N10" s="215"/>
    </row>
    <row r="11" spans="1:14" ht="30" customHeight="1" x14ac:dyDescent="0.2">
      <c r="A11" s="66">
        <v>7</v>
      </c>
      <c r="B11" s="254" t="s">
        <v>97</v>
      </c>
      <c r="C11" s="293" t="s">
        <v>326</v>
      </c>
      <c r="D11" s="293" t="s">
        <v>322</v>
      </c>
      <c r="E11" s="293" t="s">
        <v>229</v>
      </c>
      <c r="F11" s="255" t="s">
        <v>114</v>
      </c>
      <c r="G11" s="255" t="s">
        <v>115</v>
      </c>
      <c r="H11" s="162" t="s">
        <v>37</v>
      </c>
      <c r="I11" s="220">
        <v>5000000</v>
      </c>
      <c r="J11" s="28">
        <v>4998313.41</v>
      </c>
      <c r="K11" s="16">
        <f t="shared" si="0"/>
        <v>0.99966268200000008</v>
      </c>
      <c r="L11" s="11">
        <v>1551974.24</v>
      </c>
      <c r="M11" s="149"/>
      <c r="N11" s="215"/>
    </row>
    <row r="12" spans="1:14" ht="30" customHeight="1" x14ac:dyDescent="0.2">
      <c r="A12" s="66">
        <v>8</v>
      </c>
      <c r="B12" s="254" t="s">
        <v>98</v>
      </c>
      <c r="C12" s="293" t="s">
        <v>240</v>
      </c>
      <c r="D12" s="293" t="s">
        <v>323</v>
      </c>
      <c r="E12" s="293" t="s">
        <v>229</v>
      </c>
      <c r="F12" s="193" t="s">
        <v>114</v>
      </c>
      <c r="G12" s="255" t="s">
        <v>116</v>
      </c>
      <c r="H12" s="162" t="s">
        <v>37</v>
      </c>
      <c r="I12" s="220">
        <v>15000000</v>
      </c>
      <c r="J12" s="28">
        <v>7750212.5999999996</v>
      </c>
      <c r="K12" s="16">
        <f t="shared" si="0"/>
        <v>0.51668084000000003</v>
      </c>
      <c r="L12" s="11">
        <v>4797529.8</v>
      </c>
      <c r="M12" s="149"/>
      <c r="N12" s="215"/>
    </row>
    <row r="13" spans="1:14" ht="15" customHeight="1" x14ac:dyDescent="0.2">
      <c r="A13" s="66">
        <v>9</v>
      </c>
      <c r="B13" s="254" t="s">
        <v>99</v>
      </c>
      <c r="C13" s="293" t="s">
        <v>240</v>
      </c>
      <c r="D13" s="293" t="s">
        <v>300</v>
      </c>
      <c r="E13" s="293" t="s">
        <v>255</v>
      </c>
      <c r="F13" s="255" t="s">
        <v>83</v>
      </c>
      <c r="G13" s="255" t="s">
        <v>117</v>
      </c>
      <c r="H13" s="162" t="s">
        <v>37</v>
      </c>
      <c r="I13" s="254">
        <v>180000000</v>
      </c>
      <c r="J13" s="28">
        <v>117388318.64000002</v>
      </c>
      <c r="K13" s="16">
        <f t="shared" si="0"/>
        <v>0.65215732577777785</v>
      </c>
      <c r="L13" s="11">
        <v>43193715.610000007</v>
      </c>
      <c r="M13" s="149"/>
      <c r="N13" s="215"/>
    </row>
    <row r="14" spans="1:14" ht="30" customHeight="1" x14ac:dyDescent="0.2">
      <c r="A14" s="66">
        <v>10</v>
      </c>
      <c r="B14" s="254" t="s">
        <v>100</v>
      </c>
      <c r="C14" s="293" t="s">
        <v>240</v>
      </c>
      <c r="D14" s="293" t="s">
        <v>323</v>
      </c>
      <c r="E14" s="293" t="s">
        <v>229</v>
      </c>
      <c r="F14" s="255" t="s">
        <v>118</v>
      </c>
      <c r="G14" s="255" t="s">
        <v>116</v>
      </c>
      <c r="H14" s="162" t="s">
        <v>37</v>
      </c>
      <c r="I14" s="254">
        <v>20000000</v>
      </c>
      <c r="J14" s="28">
        <v>14125600.939999998</v>
      </c>
      <c r="K14" s="16">
        <f t="shared" si="0"/>
        <v>0.70628004699999991</v>
      </c>
      <c r="L14" s="11">
        <v>11882321.049999999</v>
      </c>
      <c r="M14" s="149"/>
      <c r="N14" s="215"/>
    </row>
    <row r="15" spans="1:14" ht="15" customHeight="1" x14ac:dyDescent="0.2">
      <c r="A15" s="66">
        <v>11</v>
      </c>
      <c r="B15" s="254" t="s">
        <v>101</v>
      </c>
      <c r="C15" s="293" t="s">
        <v>240</v>
      </c>
      <c r="D15" s="293" t="s">
        <v>324</v>
      </c>
      <c r="E15" s="293" t="s">
        <v>316</v>
      </c>
      <c r="F15" s="255" t="s">
        <v>119</v>
      </c>
      <c r="G15" s="255" t="s">
        <v>116</v>
      </c>
      <c r="H15" s="162" t="s">
        <v>37</v>
      </c>
      <c r="I15" s="254">
        <v>30000000</v>
      </c>
      <c r="J15" s="28">
        <v>5782267.8400000008</v>
      </c>
      <c r="K15" s="16">
        <f t="shared" si="0"/>
        <v>0.19274226133333336</v>
      </c>
      <c r="L15" s="11">
        <v>5482267.8400000008</v>
      </c>
      <c r="M15" s="149"/>
      <c r="N15" s="215"/>
    </row>
    <row r="16" spans="1:14" ht="15" customHeight="1" x14ac:dyDescent="0.2">
      <c r="A16" s="257">
        <v>12</v>
      </c>
      <c r="B16" s="171" t="s">
        <v>102</v>
      </c>
      <c r="C16" s="423" t="s">
        <v>240</v>
      </c>
      <c r="D16" s="423" t="s">
        <v>325</v>
      </c>
      <c r="E16" s="423" t="s">
        <v>255</v>
      </c>
      <c r="F16" s="427" t="s">
        <v>120</v>
      </c>
      <c r="G16" s="427" t="s">
        <v>116</v>
      </c>
      <c r="H16" s="258"/>
      <c r="I16" s="259"/>
      <c r="J16" s="25"/>
      <c r="K16" s="26"/>
      <c r="L16" s="27"/>
      <c r="M16" s="137"/>
      <c r="N16" s="215"/>
    </row>
    <row r="17" spans="1:14" ht="15" customHeight="1" x14ac:dyDescent="0.2">
      <c r="A17" s="257"/>
      <c r="B17" s="170" t="s">
        <v>12</v>
      </c>
      <c r="C17" s="424"/>
      <c r="D17" s="424"/>
      <c r="E17" s="424"/>
      <c r="F17" s="427"/>
      <c r="G17" s="427"/>
      <c r="H17" s="258" t="s">
        <v>37</v>
      </c>
      <c r="I17" s="260">
        <v>60000000</v>
      </c>
      <c r="J17" s="25">
        <v>600000</v>
      </c>
      <c r="K17" s="26">
        <f>J17/I17</f>
        <v>0.01</v>
      </c>
      <c r="L17" s="27">
        <v>0</v>
      </c>
      <c r="M17" s="137"/>
      <c r="N17" s="215"/>
    </row>
    <row r="18" spans="1:14" ht="15" customHeight="1" x14ac:dyDescent="0.2">
      <c r="A18" s="257"/>
      <c r="B18" s="170" t="s">
        <v>13</v>
      </c>
      <c r="C18" s="424"/>
      <c r="D18" s="424"/>
      <c r="E18" s="424"/>
      <c r="F18" s="427"/>
      <c r="G18" s="427"/>
      <c r="H18" s="258" t="s">
        <v>37</v>
      </c>
      <c r="I18" s="260">
        <v>150000000</v>
      </c>
      <c r="J18" s="25">
        <v>30929862.84</v>
      </c>
      <c r="K18" s="26">
        <f>J18/I18</f>
        <v>0.2061990856</v>
      </c>
      <c r="L18" s="27">
        <v>14322490.85</v>
      </c>
      <c r="M18" s="137"/>
      <c r="N18" s="215"/>
    </row>
    <row r="19" spans="1:14" ht="15" customHeight="1" x14ac:dyDescent="0.2">
      <c r="A19" s="261"/>
      <c r="B19" s="8" t="s">
        <v>14</v>
      </c>
      <c r="C19" s="425"/>
      <c r="D19" s="425"/>
      <c r="E19" s="425"/>
      <c r="F19" s="428"/>
      <c r="G19" s="428"/>
      <c r="H19" s="73" t="s">
        <v>37</v>
      </c>
      <c r="I19" s="74">
        <f>I17+I18</f>
        <v>210000000</v>
      </c>
      <c r="J19" s="74">
        <f t="shared" ref="J19:L19" si="1">J17+J18</f>
        <v>31529862.84</v>
      </c>
      <c r="K19" s="75">
        <f t="shared" si="0"/>
        <v>0.150142204</v>
      </c>
      <c r="L19" s="74">
        <f t="shared" si="1"/>
        <v>14322490.85</v>
      </c>
      <c r="M19" s="149"/>
      <c r="N19" s="215"/>
    </row>
    <row r="20" spans="1:14" ht="30" customHeight="1" x14ac:dyDescent="0.2">
      <c r="A20" s="223">
        <v>13</v>
      </c>
      <c r="B20" s="224" t="s">
        <v>103</v>
      </c>
      <c r="C20" s="98" t="s">
        <v>239</v>
      </c>
      <c r="D20" s="98" t="s">
        <v>301</v>
      </c>
      <c r="E20" s="98" t="s">
        <v>255</v>
      </c>
      <c r="F20" s="201" t="s">
        <v>122</v>
      </c>
      <c r="G20" s="201" t="s">
        <v>123</v>
      </c>
      <c r="H20" s="225" t="s">
        <v>37</v>
      </c>
      <c r="I20" s="224">
        <v>10000000</v>
      </c>
      <c r="J20" s="85">
        <v>100000</v>
      </c>
      <c r="K20" s="69">
        <f t="shared" ref="K20:K21" si="2">J20/I20</f>
        <v>0.01</v>
      </c>
      <c r="L20" s="68">
        <v>0</v>
      </c>
      <c r="M20" s="240"/>
      <c r="N20" s="215"/>
    </row>
    <row r="21" spans="1:14" s="2" customFormat="1" ht="30" customHeight="1" thickBot="1" x14ac:dyDescent="0.25">
      <c r="A21" s="60">
        <v>14</v>
      </c>
      <c r="B21" s="382" t="s">
        <v>349</v>
      </c>
      <c r="C21" s="331" t="s">
        <v>239</v>
      </c>
      <c r="D21" s="387" t="s">
        <v>231</v>
      </c>
      <c r="E21" s="387" t="s">
        <v>252</v>
      </c>
      <c r="F21" s="383" t="s">
        <v>350</v>
      </c>
      <c r="G21" s="383" t="s">
        <v>351</v>
      </c>
      <c r="H21" s="234" t="s">
        <v>37</v>
      </c>
      <c r="I21" s="382">
        <v>8000000</v>
      </c>
      <c r="J21" s="370">
        <v>2504570.5900000003</v>
      </c>
      <c r="K21" s="384">
        <f t="shared" si="2"/>
        <v>0.31307132375000002</v>
      </c>
      <c r="L21" s="175">
        <v>2504570.5900000003</v>
      </c>
      <c r="M21" s="153"/>
      <c r="N21" s="253"/>
    </row>
    <row r="22" spans="1:14" ht="15" customHeight="1" x14ac:dyDescent="0.2">
      <c r="A22" s="457" t="s">
        <v>125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9"/>
      <c r="N22" s="215"/>
    </row>
    <row r="23" spans="1:14" s="2" customFormat="1" ht="30" customHeight="1" thickBot="1" x14ac:dyDescent="0.25">
      <c r="A23" s="60">
        <v>1</v>
      </c>
      <c r="B23" s="262" t="s">
        <v>226</v>
      </c>
      <c r="C23" s="124" t="s">
        <v>240</v>
      </c>
      <c r="D23" s="99" t="s">
        <v>302</v>
      </c>
      <c r="E23" s="99" t="s">
        <v>303</v>
      </c>
      <c r="F23" s="152" t="s">
        <v>126</v>
      </c>
      <c r="G23" s="152" t="s">
        <v>127</v>
      </c>
      <c r="H23" s="159" t="s">
        <v>37</v>
      </c>
      <c r="I23" s="83">
        <v>70000000</v>
      </c>
      <c r="J23" s="57">
        <v>69999999.999999985</v>
      </c>
      <c r="K23" s="55">
        <f t="shared" si="0"/>
        <v>0.99999999999999978</v>
      </c>
      <c r="L23" s="54">
        <v>886363.21</v>
      </c>
      <c r="M23" s="153"/>
      <c r="N23" s="253"/>
    </row>
    <row r="24" spans="1:14" s="2" customFormat="1" x14ac:dyDescent="0.2">
      <c r="A24" s="418" t="s">
        <v>90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20"/>
      <c r="N24" s="253"/>
    </row>
    <row r="25" spans="1:14" s="2" customFormat="1" ht="20.25" customHeight="1" x14ac:dyDescent="0.2">
      <c r="A25" s="223">
        <v>1</v>
      </c>
      <c r="B25" s="224" t="s">
        <v>92</v>
      </c>
      <c r="C25" s="228" t="s">
        <v>241</v>
      </c>
      <c r="D25" s="228" t="s">
        <v>304</v>
      </c>
      <c r="E25" s="263" t="s">
        <v>233</v>
      </c>
      <c r="F25" s="264" t="s">
        <v>124</v>
      </c>
      <c r="G25" s="264" t="s">
        <v>116</v>
      </c>
      <c r="H25" s="225" t="s">
        <v>37</v>
      </c>
      <c r="I25" s="265">
        <v>1992500</v>
      </c>
      <c r="J25" s="103">
        <v>1330244.8799999999</v>
      </c>
      <c r="K25" s="102">
        <f t="shared" si="0"/>
        <v>0.66762603764115425</v>
      </c>
      <c r="L25" s="388">
        <v>761828.40999999992</v>
      </c>
      <c r="M25" s="226"/>
      <c r="N25" s="253"/>
    </row>
    <row r="26" spans="1:14" s="2" customFormat="1" ht="30" customHeight="1" x14ac:dyDescent="0.2">
      <c r="A26" s="223">
        <v>2</v>
      </c>
      <c r="B26" s="224" t="s">
        <v>95</v>
      </c>
      <c r="C26" s="229" t="s">
        <v>241</v>
      </c>
      <c r="D26" s="229" t="s">
        <v>322</v>
      </c>
      <c r="E26" s="263" t="s">
        <v>229</v>
      </c>
      <c r="F26" s="264" t="s">
        <v>328</v>
      </c>
      <c r="G26" s="264" t="s">
        <v>329</v>
      </c>
      <c r="H26" s="225" t="s">
        <v>37</v>
      </c>
      <c r="I26" s="265">
        <v>2000000</v>
      </c>
      <c r="J26" s="118">
        <v>0</v>
      </c>
      <c r="K26" s="117">
        <f>J26/I26</f>
        <v>0</v>
      </c>
      <c r="L26" s="295">
        <v>0</v>
      </c>
      <c r="M26" s="230"/>
      <c r="N26" s="253"/>
    </row>
    <row r="27" spans="1:14" s="2" customFormat="1" ht="30" customHeight="1" x14ac:dyDescent="0.2">
      <c r="A27" s="223">
        <v>3</v>
      </c>
      <c r="B27" s="224" t="s">
        <v>103</v>
      </c>
      <c r="C27" s="228" t="s">
        <v>239</v>
      </c>
      <c r="D27" s="228" t="s">
        <v>301</v>
      </c>
      <c r="E27" s="228" t="s">
        <v>255</v>
      </c>
      <c r="F27" s="264" t="s">
        <v>122</v>
      </c>
      <c r="G27" s="264" t="s">
        <v>121</v>
      </c>
      <c r="H27" s="225" t="s">
        <v>37</v>
      </c>
      <c r="I27" s="265">
        <v>1000000</v>
      </c>
      <c r="J27" s="103">
        <v>0</v>
      </c>
      <c r="K27" s="102">
        <f t="shared" ref="K27:K31" si="3">J27/I27</f>
        <v>0</v>
      </c>
      <c r="L27" s="103">
        <v>0</v>
      </c>
      <c r="M27" s="226"/>
      <c r="N27" s="253"/>
    </row>
    <row r="28" spans="1:14" s="2" customFormat="1" ht="30" customHeight="1" x14ac:dyDescent="0.2">
      <c r="A28" s="223">
        <v>4</v>
      </c>
      <c r="B28" s="389" t="s">
        <v>349</v>
      </c>
      <c r="C28" s="228" t="s">
        <v>239</v>
      </c>
      <c r="D28" s="390" t="s">
        <v>231</v>
      </c>
      <c r="E28" s="390" t="s">
        <v>252</v>
      </c>
      <c r="F28" s="391" t="s">
        <v>350</v>
      </c>
      <c r="G28" s="391" t="s">
        <v>351</v>
      </c>
      <c r="H28" s="225" t="s">
        <v>37</v>
      </c>
      <c r="I28" s="389">
        <v>2000000</v>
      </c>
      <c r="J28" s="103">
        <v>606142.64</v>
      </c>
      <c r="K28" s="102">
        <f t="shared" si="3"/>
        <v>0.30307132000000003</v>
      </c>
      <c r="L28" s="103">
        <v>606142.64</v>
      </c>
      <c r="M28" s="226"/>
      <c r="N28" s="253"/>
    </row>
    <row r="29" spans="1:14" s="133" customFormat="1" ht="30" customHeight="1" x14ac:dyDescent="0.2">
      <c r="A29" s="392">
        <v>5</v>
      </c>
      <c r="B29" s="389" t="s">
        <v>352</v>
      </c>
      <c r="C29" s="228" t="s">
        <v>240</v>
      </c>
      <c r="D29" s="229"/>
      <c r="E29" s="263"/>
      <c r="F29" s="391" t="s">
        <v>355</v>
      </c>
      <c r="G29" s="391" t="s">
        <v>356</v>
      </c>
      <c r="H29" s="225" t="s">
        <v>37</v>
      </c>
      <c r="I29" s="389">
        <v>9222000</v>
      </c>
      <c r="J29" s="118">
        <v>7394520.7000000002</v>
      </c>
      <c r="K29" s="102">
        <f t="shared" si="3"/>
        <v>0.80183481891129904</v>
      </c>
      <c r="L29" s="118">
        <v>7394520.7000000002</v>
      </c>
      <c r="M29" s="230"/>
      <c r="N29" s="266"/>
    </row>
    <row r="30" spans="1:14" ht="30" customHeight="1" x14ac:dyDescent="0.2">
      <c r="A30" s="392">
        <v>6</v>
      </c>
      <c r="B30" s="389" t="s">
        <v>353</v>
      </c>
      <c r="C30" s="228" t="s">
        <v>240</v>
      </c>
      <c r="D30" s="228"/>
      <c r="E30" s="228"/>
      <c r="F30" s="391" t="s">
        <v>355</v>
      </c>
      <c r="G30" s="391" t="s">
        <v>357</v>
      </c>
      <c r="H30" s="225" t="s">
        <v>37</v>
      </c>
      <c r="I30" s="389">
        <v>6219140</v>
      </c>
      <c r="J30" s="103">
        <v>3785147.83</v>
      </c>
      <c r="K30" s="102">
        <f t="shared" si="3"/>
        <v>0.60862881845399852</v>
      </c>
      <c r="L30" s="103">
        <v>3785147.83</v>
      </c>
      <c r="M30" s="226"/>
      <c r="N30" s="215"/>
    </row>
    <row r="31" spans="1:14" s="2" customFormat="1" ht="30" customHeight="1" thickBot="1" x14ac:dyDescent="0.25">
      <c r="A31" s="393">
        <v>7</v>
      </c>
      <c r="B31" s="394" t="s">
        <v>354</v>
      </c>
      <c r="C31" s="371" t="s">
        <v>240</v>
      </c>
      <c r="D31" s="395"/>
      <c r="E31" s="395"/>
      <c r="F31" s="396" t="s">
        <v>355</v>
      </c>
      <c r="G31" s="396" t="s">
        <v>358</v>
      </c>
      <c r="H31" s="234" t="s">
        <v>37</v>
      </c>
      <c r="I31" s="394">
        <v>12900000</v>
      </c>
      <c r="J31" s="366">
        <v>12900000</v>
      </c>
      <c r="K31" s="367">
        <f t="shared" si="3"/>
        <v>1</v>
      </c>
      <c r="L31" s="366">
        <v>12900000</v>
      </c>
      <c r="M31" s="369"/>
      <c r="N31" s="253"/>
    </row>
    <row r="32" spans="1:14" x14ac:dyDescent="0.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3" spans="1:250" x14ac:dyDescent="0.2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250" s="43" customFormat="1" x14ac:dyDescent="0.2">
      <c r="A34" s="216"/>
      <c r="B34" s="217" t="s">
        <v>129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107"/>
      <c r="P34" s="107"/>
      <c r="Q34" s="107"/>
      <c r="R34" s="107"/>
      <c r="S34" s="107"/>
      <c r="T34" s="107"/>
      <c r="U34" s="107"/>
      <c r="V34" s="100"/>
      <c r="W34" s="108"/>
      <c r="X34" s="109"/>
      <c r="Y34" s="110"/>
      <c r="Z34" s="111"/>
      <c r="AA34" s="112"/>
      <c r="AB34" s="11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8" customFormat="1" ht="16.899999999999999" customHeight="1" x14ac:dyDescent="0.2">
      <c r="A35" s="252" t="s">
        <v>87</v>
      </c>
      <c r="B35" s="267" t="s">
        <v>128</v>
      </c>
      <c r="C35" s="268"/>
      <c r="D35" s="269"/>
      <c r="E35" s="270"/>
      <c r="F35" s="270"/>
      <c r="G35" s="219"/>
      <c r="H35" s="219"/>
      <c r="I35" s="219"/>
      <c r="J35" s="219"/>
      <c r="K35" s="219"/>
      <c r="L35" s="219"/>
      <c r="M35" s="219"/>
      <c r="N35" s="219"/>
      <c r="O35" s="113"/>
      <c r="P35" s="113"/>
      <c r="Q35" s="113"/>
      <c r="R35" s="113"/>
      <c r="S35" s="113"/>
      <c r="T35" s="113"/>
      <c r="U35" s="113"/>
      <c r="V35" s="113"/>
      <c r="W35" s="113"/>
      <c r="X35" s="114"/>
      <c r="Y35" s="1"/>
      <c r="Z35" s="115"/>
      <c r="AA35" s="115"/>
      <c r="AB35" s="115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250" x14ac:dyDescent="0.2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</sheetData>
  <mergeCells count="16">
    <mergeCell ref="A4:M4"/>
    <mergeCell ref="A22:M22"/>
    <mergeCell ref="A24:M24"/>
    <mergeCell ref="F16:F19"/>
    <mergeCell ref="G16:G19"/>
    <mergeCell ref="D16:D19"/>
    <mergeCell ref="E16:E19"/>
    <mergeCell ref="C16:C19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378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13" s="1" customFormat="1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130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3" customFormat="1" ht="15" customHeight="1" x14ac:dyDescent="0.25">
      <c r="A5" s="134">
        <v>1</v>
      </c>
      <c r="B5" s="135" t="s">
        <v>131</v>
      </c>
      <c r="C5" s="477" t="s">
        <v>330</v>
      </c>
      <c r="D5" s="423" t="s">
        <v>258</v>
      </c>
      <c r="E5" s="469" t="s">
        <v>138</v>
      </c>
      <c r="F5" s="469" t="s">
        <v>138</v>
      </c>
      <c r="G5" s="472" t="s">
        <v>371</v>
      </c>
      <c r="H5" s="136"/>
      <c r="I5" s="80"/>
      <c r="J5" s="25"/>
      <c r="K5" s="26"/>
      <c r="L5" s="27"/>
      <c r="M5" s="137"/>
    </row>
    <row r="6" spans="1:13" ht="15" customHeight="1" x14ac:dyDescent="0.25">
      <c r="A6" s="61"/>
      <c r="B6" s="138" t="s">
        <v>132</v>
      </c>
      <c r="C6" s="478"/>
      <c r="D6" s="424"/>
      <c r="E6" s="470"/>
      <c r="F6" s="470"/>
      <c r="G6" s="473"/>
      <c r="H6" s="136" t="s">
        <v>37</v>
      </c>
      <c r="I6" s="80">
        <v>40423203</v>
      </c>
      <c r="J6" s="25">
        <v>37555627</v>
      </c>
      <c r="K6" s="26">
        <f>J6/I6</f>
        <v>0.92906113847534544</v>
      </c>
      <c r="L6" s="27">
        <v>0</v>
      </c>
      <c r="M6" s="137"/>
    </row>
    <row r="7" spans="1:13" ht="15" customHeight="1" x14ac:dyDescent="0.25">
      <c r="A7" s="139"/>
      <c r="B7" s="140" t="s">
        <v>133</v>
      </c>
      <c r="C7" s="478"/>
      <c r="D7" s="424"/>
      <c r="E7" s="470"/>
      <c r="F7" s="470"/>
      <c r="G7" s="473"/>
      <c r="H7" s="141" t="s">
        <v>37</v>
      </c>
      <c r="I7" s="142">
        <v>18169412</v>
      </c>
      <c r="J7" s="25">
        <v>18169412</v>
      </c>
      <c r="K7" s="26">
        <f>J7/I7</f>
        <v>1</v>
      </c>
      <c r="L7" s="27">
        <v>0</v>
      </c>
      <c r="M7" s="137"/>
    </row>
    <row r="8" spans="1:13" ht="15" customHeight="1" x14ac:dyDescent="0.25">
      <c r="A8" s="143"/>
      <c r="B8" s="144" t="s">
        <v>134</v>
      </c>
      <c r="C8" s="478"/>
      <c r="D8" s="424"/>
      <c r="E8" s="470"/>
      <c r="F8" s="470"/>
      <c r="G8" s="473"/>
      <c r="H8" s="141" t="s">
        <v>37</v>
      </c>
      <c r="I8" s="145">
        <v>1407385</v>
      </c>
      <c r="J8" s="25">
        <v>1407385</v>
      </c>
      <c r="K8" s="26">
        <f>J8/I8</f>
        <v>1</v>
      </c>
      <c r="L8" s="27">
        <v>1407385</v>
      </c>
      <c r="M8" s="137"/>
    </row>
    <row r="9" spans="1:13" ht="15" customHeight="1" x14ac:dyDescent="0.25">
      <c r="A9" s="146"/>
      <c r="B9" s="147" t="s">
        <v>135</v>
      </c>
      <c r="C9" s="479"/>
      <c r="D9" s="425"/>
      <c r="E9" s="471"/>
      <c r="F9" s="471"/>
      <c r="G9" s="473"/>
      <c r="H9" s="148" t="s">
        <v>37</v>
      </c>
      <c r="I9" s="147">
        <f>SUM(I6:I8)</f>
        <v>60000000</v>
      </c>
      <c r="J9" s="147">
        <f>SUM(J6:J8)</f>
        <v>57132424</v>
      </c>
      <c r="K9" s="75">
        <f>J9/I9</f>
        <v>0.95220706666666666</v>
      </c>
      <c r="L9" s="147">
        <f>SUM(L6:L8)</f>
        <v>1407385</v>
      </c>
      <c r="M9" s="149"/>
    </row>
    <row r="10" spans="1:13" ht="45" customHeight="1" thickBot="1" x14ac:dyDescent="0.3">
      <c r="A10" s="60">
        <v>2</v>
      </c>
      <c r="B10" s="150" t="s">
        <v>136</v>
      </c>
      <c r="C10" s="151" t="s">
        <v>241</v>
      </c>
      <c r="D10" s="99" t="s">
        <v>259</v>
      </c>
      <c r="E10" s="152" t="s">
        <v>139</v>
      </c>
      <c r="F10" s="152" t="s">
        <v>139</v>
      </c>
      <c r="G10" s="413" t="s">
        <v>370</v>
      </c>
      <c r="H10" s="82" t="s">
        <v>37</v>
      </c>
      <c r="I10" s="83">
        <v>11000000</v>
      </c>
      <c r="J10" s="59">
        <v>2500000</v>
      </c>
      <c r="K10" s="55">
        <f>J10/I10</f>
        <v>0.22727272727272727</v>
      </c>
      <c r="L10" s="59">
        <v>2500000</v>
      </c>
      <c r="M10" s="153"/>
    </row>
    <row r="11" spans="1:13" s="3" customFormat="1" ht="15.75" thickBot="1" x14ac:dyDescent="0.3">
      <c r="A11" s="474" t="s">
        <v>137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6"/>
    </row>
    <row r="12" spans="1:13" s="3" customFormat="1" ht="60" x14ac:dyDescent="0.25">
      <c r="A12" s="161">
        <v>1</v>
      </c>
      <c r="B12" s="353" t="s">
        <v>140</v>
      </c>
      <c r="C12" s="354" t="s">
        <v>310</v>
      </c>
      <c r="D12" s="355" t="s">
        <v>332</v>
      </c>
      <c r="E12" s="355" t="s">
        <v>337</v>
      </c>
      <c r="F12" s="356" t="s">
        <v>144</v>
      </c>
      <c r="G12" s="414" t="s">
        <v>361</v>
      </c>
      <c r="H12" s="357" t="s">
        <v>37</v>
      </c>
      <c r="I12" s="358">
        <v>13634032</v>
      </c>
      <c r="J12" s="359">
        <v>12270613</v>
      </c>
      <c r="K12" s="360">
        <f t="shared" ref="K12:K15" si="0">J12/I12</f>
        <v>0.89999884113518291</v>
      </c>
      <c r="L12" s="359">
        <v>0</v>
      </c>
      <c r="M12" s="361"/>
    </row>
    <row r="13" spans="1:13" s="3" customFormat="1" ht="60" x14ac:dyDescent="0.25">
      <c r="A13" s="223">
        <v>2</v>
      </c>
      <c r="B13" s="303" t="s">
        <v>141</v>
      </c>
      <c r="C13" s="350" t="s">
        <v>310</v>
      </c>
      <c r="D13" s="351" t="s">
        <v>333</v>
      </c>
      <c r="E13" s="351" t="s">
        <v>338</v>
      </c>
      <c r="F13" s="352" t="s">
        <v>145</v>
      </c>
      <c r="G13" s="415" t="s">
        <v>361</v>
      </c>
      <c r="H13" s="225" t="s">
        <v>37</v>
      </c>
      <c r="I13" s="295">
        <v>8569651</v>
      </c>
      <c r="J13" s="103">
        <v>8231200</v>
      </c>
      <c r="K13" s="102">
        <f t="shared" si="0"/>
        <v>0.9605058595735112</v>
      </c>
      <c r="L13" s="103">
        <v>520000</v>
      </c>
      <c r="M13" s="226"/>
    </row>
    <row r="14" spans="1:13" s="3" customFormat="1" ht="60" customHeight="1" x14ac:dyDescent="0.25">
      <c r="A14" s="223">
        <v>3</v>
      </c>
      <c r="B14" s="303" t="s">
        <v>142</v>
      </c>
      <c r="C14" s="350" t="s">
        <v>310</v>
      </c>
      <c r="D14" s="351" t="s">
        <v>334</v>
      </c>
      <c r="E14" s="351" t="s">
        <v>255</v>
      </c>
      <c r="F14" s="352" t="s">
        <v>146</v>
      </c>
      <c r="G14" s="415" t="s">
        <v>362</v>
      </c>
      <c r="H14" s="225" t="s">
        <v>37</v>
      </c>
      <c r="I14" s="295">
        <v>10197423</v>
      </c>
      <c r="J14" s="103">
        <v>9177680</v>
      </c>
      <c r="K14" s="102">
        <f t="shared" si="0"/>
        <v>0.89999993135520606</v>
      </c>
      <c r="L14" s="103">
        <v>4170870</v>
      </c>
      <c r="M14" s="226"/>
    </row>
    <row r="15" spans="1:13" s="3" customFormat="1" ht="45" customHeight="1" x14ac:dyDescent="0.25">
      <c r="A15" s="223">
        <v>4</v>
      </c>
      <c r="B15" s="303" t="s">
        <v>143</v>
      </c>
      <c r="C15" s="350" t="s">
        <v>310</v>
      </c>
      <c r="D15" s="351" t="s">
        <v>336</v>
      </c>
      <c r="E15" s="351" t="s">
        <v>264</v>
      </c>
      <c r="F15" s="352" t="s">
        <v>147</v>
      </c>
      <c r="G15" s="415" t="s">
        <v>363</v>
      </c>
      <c r="H15" s="225" t="s">
        <v>37</v>
      </c>
      <c r="I15" s="295">
        <v>1555200</v>
      </c>
      <c r="J15" s="103">
        <v>1403149</v>
      </c>
      <c r="K15" s="102">
        <f t="shared" si="0"/>
        <v>0.9022305812757202</v>
      </c>
      <c r="L15" s="103">
        <v>121986</v>
      </c>
      <c r="M15" s="226"/>
    </row>
    <row r="16" spans="1:13" s="3" customFormat="1" ht="45" customHeight="1" thickBot="1" x14ac:dyDescent="0.3">
      <c r="A16" s="213">
        <v>5</v>
      </c>
      <c r="B16" s="324" t="s">
        <v>335</v>
      </c>
      <c r="C16" s="362" t="s">
        <v>310</v>
      </c>
      <c r="D16" s="363" t="s">
        <v>249</v>
      </c>
      <c r="E16" s="363" t="s">
        <v>339</v>
      </c>
      <c r="F16" s="364" t="s">
        <v>340</v>
      </c>
      <c r="G16" s="412" t="s">
        <v>363</v>
      </c>
      <c r="H16" s="234" t="s">
        <v>37</v>
      </c>
      <c r="I16" s="365">
        <v>15069280</v>
      </c>
      <c r="J16" s="366">
        <v>14614195</v>
      </c>
      <c r="K16" s="367">
        <f t="shared" ref="K16" si="1">J16/I16</f>
        <v>0.9698004815094019</v>
      </c>
      <c r="L16" s="368">
        <v>0</v>
      </c>
      <c r="M16" s="369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379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13" s="1" customFormat="1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153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15" customHeight="1" x14ac:dyDescent="0.25">
      <c r="A5" s="271">
        <v>1</v>
      </c>
      <c r="B5" s="272" t="s">
        <v>154</v>
      </c>
      <c r="C5" s="423" t="s">
        <v>236</v>
      </c>
      <c r="D5" s="423" t="s">
        <v>235</v>
      </c>
      <c r="E5" s="423" t="s">
        <v>253</v>
      </c>
      <c r="F5" s="426" t="s">
        <v>156</v>
      </c>
      <c r="G5" s="426" t="s">
        <v>157</v>
      </c>
      <c r="H5" s="273"/>
      <c r="I5" s="274"/>
      <c r="J5" s="81"/>
      <c r="K5" s="78"/>
      <c r="L5" s="77"/>
      <c r="M5" s="185"/>
    </row>
    <row r="6" spans="1:13" ht="15" customHeight="1" x14ac:dyDescent="0.25">
      <c r="A6" s="275"/>
      <c r="B6" s="145" t="s">
        <v>12</v>
      </c>
      <c r="C6" s="424"/>
      <c r="D6" s="424"/>
      <c r="E6" s="424"/>
      <c r="F6" s="427"/>
      <c r="G6" s="427"/>
      <c r="H6" s="141" t="s">
        <v>37</v>
      </c>
      <c r="I6" s="172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7"/>
    </row>
    <row r="7" spans="1:13" ht="15" customHeight="1" x14ac:dyDescent="0.25">
      <c r="A7" s="276"/>
      <c r="B7" s="277" t="s">
        <v>13</v>
      </c>
      <c r="C7" s="424"/>
      <c r="D7" s="424"/>
      <c r="E7" s="424"/>
      <c r="F7" s="427"/>
      <c r="G7" s="427"/>
      <c r="H7" s="141" t="s">
        <v>37</v>
      </c>
      <c r="I7" s="174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7"/>
    </row>
    <row r="8" spans="1:13" ht="15" customHeight="1" x14ac:dyDescent="0.25">
      <c r="A8" s="278"/>
      <c r="B8" s="279" t="s">
        <v>14</v>
      </c>
      <c r="C8" s="425"/>
      <c r="D8" s="425"/>
      <c r="E8" s="425"/>
      <c r="F8" s="428"/>
      <c r="G8" s="428"/>
      <c r="H8" s="9" t="s">
        <v>37</v>
      </c>
      <c r="I8" s="280">
        <f>SUM(I6:I7)</f>
        <v>11120000</v>
      </c>
      <c r="J8" s="280">
        <f>SUM(J6:J7)</f>
        <v>11119999.67</v>
      </c>
      <c r="K8" s="75">
        <f t="shared" si="0"/>
        <v>0.99999997032374099</v>
      </c>
      <c r="L8" s="280">
        <f>SUM(L6:L7)</f>
        <v>293320.96999999997</v>
      </c>
      <c r="M8" s="149"/>
    </row>
    <row r="9" spans="1:13" ht="15" customHeight="1" x14ac:dyDescent="0.25">
      <c r="A9" s="281">
        <v>2</v>
      </c>
      <c r="B9" s="260" t="s">
        <v>155</v>
      </c>
      <c r="C9" s="423" t="s">
        <v>236</v>
      </c>
      <c r="D9" s="423" t="s">
        <v>234</v>
      </c>
      <c r="E9" s="423" t="s">
        <v>233</v>
      </c>
      <c r="F9" s="427" t="s">
        <v>158</v>
      </c>
      <c r="G9" s="427" t="s">
        <v>159</v>
      </c>
      <c r="H9" s="141"/>
      <c r="I9" s="282"/>
      <c r="J9" s="25"/>
      <c r="K9" s="26"/>
      <c r="L9" s="27"/>
      <c r="M9" s="137"/>
    </row>
    <row r="10" spans="1:13" ht="15" customHeight="1" x14ac:dyDescent="0.25">
      <c r="A10" s="283"/>
      <c r="B10" s="142" t="s">
        <v>12</v>
      </c>
      <c r="C10" s="424"/>
      <c r="D10" s="424"/>
      <c r="E10" s="424"/>
      <c r="F10" s="427"/>
      <c r="G10" s="427"/>
      <c r="H10" s="141" t="s">
        <v>37</v>
      </c>
      <c r="I10" s="171">
        <v>7062200</v>
      </c>
      <c r="J10" s="25">
        <v>2194282.64</v>
      </c>
      <c r="K10" s="26">
        <f t="shared" si="0"/>
        <v>0.31070808529919858</v>
      </c>
      <c r="L10" s="25">
        <v>2194282.64</v>
      </c>
      <c r="M10" s="137"/>
    </row>
    <row r="11" spans="1:13" ht="15" customHeight="1" x14ac:dyDescent="0.25">
      <c r="A11" s="275"/>
      <c r="B11" s="145" t="s">
        <v>13</v>
      </c>
      <c r="C11" s="424"/>
      <c r="D11" s="424"/>
      <c r="E11" s="424"/>
      <c r="F11" s="427"/>
      <c r="G11" s="427"/>
      <c r="H11" s="141" t="s">
        <v>37</v>
      </c>
      <c r="I11" s="172">
        <v>4724800</v>
      </c>
      <c r="J11" s="25">
        <v>853919.74</v>
      </c>
      <c r="K11" s="26">
        <f t="shared" si="0"/>
        <v>0.18073140450389436</v>
      </c>
      <c r="L11" s="27">
        <v>853919.74</v>
      </c>
      <c r="M11" s="137"/>
    </row>
    <row r="12" spans="1:13" ht="15" customHeight="1" thickBot="1" x14ac:dyDescent="0.3">
      <c r="A12" s="284"/>
      <c r="B12" s="285" t="s">
        <v>14</v>
      </c>
      <c r="C12" s="481"/>
      <c r="D12" s="481"/>
      <c r="E12" s="481"/>
      <c r="F12" s="480"/>
      <c r="G12" s="480"/>
      <c r="H12" s="76" t="s">
        <v>37</v>
      </c>
      <c r="I12" s="173">
        <f>SUM(I10:I11)</f>
        <v>11787000</v>
      </c>
      <c r="J12" s="173">
        <f>SUM(J10:J11)</f>
        <v>3048202.38</v>
      </c>
      <c r="K12" s="30">
        <f t="shared" si="0"/>
        <v>0.25860714176635274</v>
      </c>
      <c r="L12" s="286">
        <f>SUM(L10:L11)</f>
        <v>3048202.38</v>
      </c>
      <c r="M12" s="137"/>
    </row>
    <row r="13" spans="1:13" s="3" customFormat="1" x14ac:dyDescent="0.25">
      <c r="A13" s="474" t="s">
        <v>331</v>
      </c>
      <c r="B13" s="475"/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</row>
    <row r="14" spans="1:13" s="3" customFormat="1" x14ac:dyDescent="0.25">
      <c r="A14" s="23"/>
      <c r="B14" s="62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2"/>
      <c r="F15" s="33"/>
      <c r="G15" s="33"/>
      <c r="H15" s="20"/>
      <c r="I15" s="34"/>
      <c r="J15" s="22"/>
      <c r="K15" s="21"/>
      <c r="L15" s="31"/>
    </row>
  </sheetData>
  <mergeCells count="20"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380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13" s="1" customFormat="1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160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30" customHeight="1" x14ac:dyDescent="0.25">
      <c r="A5" s="223">
        <v>1</v>
      </c>
      <c r="B5" s="224" t="s">
        <v>161</v>
      </c>
      <c r="C5" s="124" t="s">
        <v>240</v>
      </c>
      <c r="D5" s="98" t="s">
        <v>237</v>
      </c>
      <c r="E5" s="98" t="s">
        <v>254</v>
      </c>
      <c r="F5" s="201" t="s">
        <v>167</v>
      </c>
      <c r="G5" s="201" t="s">
        <v>168</v>
      </c>
      <c r="H5" s="288" t="s">
        <v>37</v>
      </c>
      <c r="I5" s="224">
        <v>24000000</v>
      </c>
      <c r="J5" s="85">
        <v>23999999.999999996</v>
      </c>
      <c r="K5" s="69">
        <f t="shared" ref="K5:K8" si="0">J5/I5</f>
        <v>0.99999999999999989</v>
      </c>
      <c r="L5" s="68">
        <v>111429.60999999999</v>
      </c>
      <c r="M5" s="240"/>
    </row>
    <row r="6" spans="1:13" ht="30" customHeight="1" x14ac:dyDescent="0.25">
      <c r="A6" s="61">
        <v>2</v>
      </c>
      <c r="B6" s="260" t="s">
        <v>162</v>
      </c>
      <c r="C6" s="423" t="s">
        <v>240</v>
      </c>
      <c r="D6" s="423" t="s">
        <v>238</v>
      </c>
      <c r="E6" s="423" t="s">
        <v>255</v>
      </c>
      <c r="F6" s="427" t="s">
        <v>169</v>
      </c>
      <c r="G6" s="427" t="s">
        <v>157</v>
      </c>
      <c r="H6" s="141"/>
      <c r="I6" s="260"/>
      <c r="J6" s="25"/>
      <c r="K6" s="26"/>
      <c r="L6" s="27"/>
      <c r="M6" s="137"/>
    </row>
    <row r="7" spans="1:13" ht="15" customHeight="1" x14ac:dyDescent="0.25">
      <c r="A7" s="139" t="s">
        <v>163</v>
      </c>
      <c r="B7" s="260" t="s">
        <v>164</v>
      </c>
      <c r="C7" s="424"/>
      <c r="D7" s="424"/>
      <c r="E7" s="424"/>
      <c r="F7" s="427"/>
      <c r="G7" s="427"/>
      <c r="H7" s="141" t="s">
        <v>39</v>
      </c>
      <c r="I7" s="260">
        <v>27150000</v>
      </c>
      <c r="J7" s="25">
        <v>27150000</v>
      </c>
      <c r="K7" s="26">
        <f t="shared" si="0"/>
        <v>1</v>
      </c>
      <c r="L7" s="27">
        <v>444297.99</v>
      </c>
      <c r="M7" s="401"/>
    </row>
    <row r="8" spans="1:13" ht="15" customHeight="1" thickBot="1" x14ac:dyDescent="0.3">
      <c r="A8" s="289" t="s">
        <v>165</v>
      </c>
      <c r="B8" s="290" t="s">
        <v>166</v>
      </c>
      <c r="C8" s="481"/>
      <c r="D8" s="481"/>
      <c r="E8" s="481"/>
      <c r="F8" s="480"/>
      <c r="G8" s="480"/>
      <c r="H8" s="82" t="s">
        <v>37</v>
      </c>
      <c r="I8" s="290">
        <v>24300000</v>
      </c>
      <c r="J8" s="83">
        <v>24300000.000000004</v>
      </c>
      <c r="K8" s="55">
        <f t="shared" si="0"/>
        <v>1.0000000000000002</v>
      </c>
      <c r="L8" s="84">
        <v>264056.84999999998</v>
      </c>
      <c r="M8" s="153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381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13" s="1" customFormat="1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170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3" customFormat="1" ht="15" customHeight="1" x14ac:dyDescent="0.25">
      <c r="A5" s="223">
        <v>1</v>
      </c>
      <c r="B5" s="291" t="s">
        <v>172</v>
      </c>
      <c r="C5" s="98" t="s">
        <v>239</v>
      </c>
      <c r="D5" s="98" t="s">
        <v>242</v>
      </c>
      <c r="E5" s="98" t="s">
        <v>188</v>
      </c>
      <c r="F5" s="98" t="s">
        <v>175</v>
      </c>
      <c r="G5" s="98" t="s">
        <v>176</v>
      </c>
      <c r="H5" s="292" t="s">
        <v>37</v>
      </c>
      <c r="I5" s="224">
        <v>60000000</v>
      </c>
      <c r="J5" s="72">
        <v>334230.14</v>
      </c>
      <c r="K5" s="69">
        <f>J5/I5</f>
        <v>5.5705023333333338E-3</v>
      </c>
      <c r="L5" s="68">
        <v>334230.14</v>
      </c>
      <c r="M5" s="240"/>
    </row>
    <row r="6" spans="1:13" ht="30" customHeight="1" x14ac:dyDescent="0.25">
      <c r="A6" s="223">
        <v>2</v>
      </c>
      <c r="B6" s="291" t="s">
        <v>173</v>
      </c>
      <c r="C6" s="98" t="s">
        <v>239</v>
      </c>
      <c r="D6" s="98" t="s">
        <v>256</v>
      </c>
      <c r="E6" s="98" t="s">
        <v>243</v>
      </c>
      <c r="F6" s="98" t="s">
        <v>177</v>
      </c>
      <c r="G6" s="202" t="s">
        <v>178</v>
      </c>
      <c r="H6" s="154" t="s">
        <v>37</v>
      </c>
      <c r="I6" s="224">
        <v>6000000</v>
      </c>
      <c r="J6" s="85">
        <v>0</v>
      </c>
      <c r="K6" s="69">
        <f t="shared" ref="K6:K14" si="0">J6/I6</f>
        <v>0</v>
      </c>
      <c r="L6" s="68">
        <v>0</v>
      </c>
      <c r="M6" s="240"/>
    </row>
    <row r="7" spans="1:13" ht="15" customHeight="1" thickBot="1" x14ac:dyDescent="0.3">
      <c r="A7" s="60">
        <v>3</v>
      </c>
      <c r="B7" s="150" t="s">
        <v>174</v>
      </c>
      <c r="C7" s="99" t="s">
        <v>239</v>
      </c>
      <c r="D7" s="99" t="s">
        <v>244</v>
      </c>
      <c r="E7" s="99"/>
      <c r="F7" s="294" t="s">
        <v>179</v>
      </c>
      <c r="G7" s="99" t="s">
        <v>29</v>
      </c>
      <c r="H7" s="159" t="s">
        <v>37</v>
      </c>
      <c r="I7" s="84">
        <v>30000000</v>
      </c>
      <c r="J7" s="57">
        <v>0</v>
      </c>
      <c r="K7" s="55">
        <f t="shared" si="0"/>
        <v>0</v>
      </c>
      <c r="L7" s="54">
        <v>0</v>
      </c>
      <c r="M7" s="153"/>
    </row>
    <row r="8" spans="1:13" x14ac:dyDescent="0.25">
      <c r="A8" s="418" t="s">
        <v>171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20"/>
    </row>
    <row r="9" spans="1:13" s="3" customFormat="1" ht="30" customHeight="1" x14ac:dyDescent="0.25">
      <c r="A9" s="223">
        <v>1</v>
      </c>
      <c r="B9" s="291" t="s">
        <v>180</v>
      </c>
      <c r="C9" s="98" t="s">
        <v>239</v>
      </c>
      <c r="D9" s="98" t="s">
        <v>256</v>
      </c>
      <c r="E9" s="98" t="s">
        <v>243</v>
      </c>
      <c r="F9" s="98" t="s">
        <v>177</v>
      </c>
      <c r="G9" s="202" t="s">
        <v>178</v>
      </c>
      <c r="H9" s="154" t="s">
        <v>37</v>
      </c>
      <c r="I9" s="295">
        <v>4000000</v>
      </c>
      <c r="J9" s="68">
        <v>450370.70000000007</v>
      </c>
      <c r="K9" s="69">
        <f t="shared" si="0"/>
        <v>0.11259267500000002</v>
      </c>
      <c r="L9" s="70">
        <v>16571.400000000001</v>
      </c>
      <c r="M9" s="240"/>
    </row>
    <row r="10" spans="1:13" ht="30" customHeight="1" x14ac:dyDescent="0.25">
      <c r="A10" s="223">
        <v>2</v>
      </c>
      <c r="B10" s="291" t="s">
        <v>181</v>
      </c>
      <c r="C10" s="98" t="s">
        <v>241</v>
      </c>
      <c r="D10" s="98" t="s">
        <v>245</v>
      </c>
      <c r="E10" s="98" t="s">
        <v>232</v>
      </c>
      <c r="F10" s="202" t="s">
        <v>186</v>
      </c>
      <c r="G10" s="202" t="s">
        <v>187</v>
      </c>
      <c r="H10" s="154" t="s">
        <v>37</v>
      </c>
      <c r="I10" s="295">
        <f>10990000+2375000</f>
        <v>13365000</v>
      </c>
      <c r="J10" s="68">
        <v>12317946.27</v>
      </c>
      <c r="K10" s="69">
        <f t="shared" si="0"/>
        <v>0.92165703479236805</v>
      </c>
      <c r="L10" s="70">
        <v>1991496.8099999996</v>
      </c>
      <c r="M10" s="240"/>
    </row>
    <row r="11" spans="1:13" x14ac:dyDescent="0.25">
      <c r="A11" s="66">
        <v>3</v>
      </c>
      <c r="B11" s="87" t="s">
        <v>182</v>
      </c>
      <c r="C11" s="124" t="s">
        <v>241</v>
      </c>
      <c r="D11" s="124" t="s">
        <v>247</v>
      </c>
      <c r="E11" s="124" t="s">
        <v>246</v>
      </c>
      <c r="F11" s="178" t="s">
        <v>188</v>
      </c>
      <c r="G11" s="178" t="s">
        <v>116</v>
      </c>
      <c r="H11" s="157" t="s">
        <v>37</v>
      </c>
      <c r="I11" s="296">
        <v>18266696.800000001</v>
      </c>
      <c r="J11" s="11">
        <v>1329386.49</v>
      </c>
      <c r="K11" s="16">
        <f t="shared" si="0"/>
        <v>7.2776512609548538E-2</v>
      </c>
      <c r="L11" s="71">
        <v>1073450.3</v>
      </c>
      <c r="M11" s="149"/>
    </row>
    <row r="12" spans="1:13" ht="30" customHeight="1" x14ac:dyDescent="0.25">
      <c r="A12" s="66">
        <v>4</v>
      </c>
      <c r="B12" s="87" t="s">
        <v>183</v>
      </c>
      <c r="C12" s="124" t="s">
        <v>239</v>
      </c>
      <c r="D12" s="124" t="s">
        <v>248</v>
      </c>
      <c r="E12" s="124" t="s">
        <v>169</v>
      </c>
      <c r="F12" s="178" t="s">
        <v>189</v>
      </c>
      <c r="G12" s="178" t="s">
        <v>190</v>
      </c>
      <c r="H12" s="157" t="s">
        <v>37</v>
      </c>
      <c r="I12" s="297">
        <v>9500000</v>
      </c>
      <c r="J12" s="11">
        <v>25000</v>
      </c>
      <c r="K12" s="16">
        <f t="shared" si="0"/>
        <v>2.631578947368421E-3</v>
      </c>
      <c r="L12" s="11">
        <v>25000</v>
      </c>
      <c r="M12" s="149"/>
    </row>
    <row r="13" spans="1:13" ht="15" customHeight="1" x14ac:dyDescent="0.25">
      <c r="A13" s="66">
        <v>5</v>
      </c>
      <c r="B13" s="87" t="s">
        <v>184</v>
      </c>
      <c r="C13" s="124" t="s">
        <v>239</v>
      </c>
      <c r="D13" s="124" t="s">
        <v>230</v>
      </c>
      <c r="E13" s="124" t="s">
        <v>169</v>
      </c>
      <c r="F13" s="178" t="s">
        <v>191</v>
      </c>
      <c r="G13" s="178" t="s">
        <v>190</v>
      </c>
      <c r="H13" s="157" t="s">
        <v>37</v>
      </c>
      <c r="I13" s="296">
        <v>10000000</v>
      </c>
      <c r="J13" s="11">
        <v>529537.55000000005</v>
      </c>
      <c r="K13" s="16">
        <f t="shared" si="0"/>
        <v>5.2953755000000005E-2</v>
      </c>
      <c r="L13" s="71">
        <v>499537.55000000005</v>
      </c>
      <c r="M13" s="149"/>
    </row>
    <row r="14" spans="1:13" ht="15" customHeight="1" thickBot="1" x14ac:dyDescent="0.3">
      <c r="A14" s="60">
        <v>6</v>
      </c>
      <c r="B14" s="86" t="s">
        <v>185</v>
      </c>
      <c r="C14" s="99" t="s">
        <v>241</v>
      </c>
      <c r="D14" s="99" t="s">
        <v>249</v>
      </c>
      <c r="E14" s="99" t="s">
        <v>257</v>
      </c>
      <c r="F14" s="152" t="s">
        <v>189</v>
      </c>
      <c r="G14" s="152" t="s">
        <v>29</v>
      </c>
      <c r="H14" s="159" t="s">
        <v>37</v>
      </c>
      <c r="I14" s="298">
        <v>14066845.460000001</v>
      </c>
      <c r="J14" s="54">
        <v>694950.42</v>
      </c>
      <c r="K14" s="55">
        <f t="shared" si="0"/>
        <v>4.9403430355166492E-2</v>
      </c>
      <c r="L14" s="56">
        <v>574862.15</v>
      </c>
      <c r="M14" s="153"/>
    </row>
    <row r="15" spans="1:1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13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A2" sqref="A2:A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38" t="s">
        <v>382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63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63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</row>
    <row r="4" spans="1:63" x14ac:dyDescent="0.2">
      <c r="A4" s="418" t="s">
        <v>192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63" s="2" customFormat="1" ht="15" customHeight="1" x14ac:dyDescent="0.2">
      <c r="A5" s="299">
        <v>1</v>
      </c>
      <c r="B5" s="300" t="s">
        <v>194</v>
      </c>
      <c r="C5" s="98" t="s">
        <v>307</v>
      </c>
      <c r="D5" s="98" t="s">
        <v>260</v>
      </c>
      <c r="E5" s="301" t="s">
        <v>152</v>
      </c>
      <c r="F5" s="302" t="s">
        <v>200</v>
      </c>
      <c r="G5" s="302" t="s">
        <v>116</v>
      </c>
      <c r="H5" s="292" t="s">
        <v>199</v>
      </c>
      <c r="I5" s="303">
        <v>30000000</v>
      </c>
      <c r="J5" s="72">
        <v>29588135.279999997</v>
      </c>
      <c r="K5" s="69">
        <f>J5/I5</f>
        <v>0.98627117599999992</v>
      </c>
      <c r="L5" s="68">
        <v>0</v>
      </c>
      <c r="M5" s="240"/>
    </row>
    <row r="6" spans="1:63" s="2" customFormat="1" ht="15" customHeight="1" x14ac:dyDescent="0.2">
      <c r="A6" s="304">
        <v>2</v>
      </c>
      <c r="B6" s="155" t="s">
        <v>195</v>
      </c>
      <c r="C6" s="124" t="s">
        <v>308</v>
      </c>
      <c r="D6" s="124" t="s">
        <v>260</v>
      </c>
      <c r="E6" s="177" t="s">
        <v>152</v>
      </c>
      <c r="F6" s="305" t="s">
        <v>201</v>
      </c>
      <c r="G6" s="305" t="s">
        <v>202</v>
      </c>
      <c r="H6" s="179" t="s">
        <v>199</v>
      </c>
      <c r="I6" s="306">
        <v>73130000</v>
      </c>
      <c r="J6" s="67">
        <v>60980536.189999998</v>
      </c>
      <c r="K6" s="16">
        <f>J6/I6</f>
        <v>0.83386484602762201</v>
      </c>
      <c r="L6" s="11">
        <v>34183111.630000003</v>
      </c>
      <c r="M6" s="149"/>
    </row>
    <row r="7" spans="1:63" s="2" customFormat="1" ht="15" customHeight="1" x14ac:dyDescent="0.2">
      <c r="A7" s="257">
        <v>3</v>
      </c>
      <c r="B7" s="259" t="s">
        <v>196</v>
      </c>
      <c r="C7" s="424" t="s">
        <v>307</v>
      </c>
      <c r="D7" s="424" t="s">
        <v>261</v>
      </c>
      <c r="E7" s="424" t="s">
        <v>262</v>
      </c>
      <c r="F7" s="436" t="s">
        <v>177</v>
      </c>
      <c r="G7" s="482" t="s">
        <v>372</v>
      </c>
      <c r="H7" s="191"/>
      <c r="I7" s="307"/>
      <c r="J7" s="24"/>
      <c r="K7" s="26"/>
      <c r="L7" s="27"/>
      <c r="M7" s="137"/>
    </row>
    <row r="8" spans="1:63" ht="15" customHeight="1" x14ac:dyDescent="0.2">
      <c r="A8" s="61"/>
      <c r="B8" s="80" t="s">
        <v>197</v>
      </c>
      <c r="C8" s="424"/>
      <c r="D8" s="424"/>
      <c r="E8" s="424"/>
      <c r="F8" s="436"/>
      <c r="G8" s="483"/>
      <c r="H8" s="191" t="s">
        <v>199</v>
      </c>
      <c r="I8" s="30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7"/>
    </row>
    <row r="9" spans="1:63" ht="15" customHeight="1" x14ac:dyDescent="0.2">
      <c r="A9" s="61"/>
      <c r="B9" s="80" t="s">
        <v>227</v>
      </c>
      <c r="C9" s="424"/>
      <c r="D9" s="424"/>
      <c r="E9" s="424"/>
      <c r="F9" s="436"/>
      <c r="G9" s="483"/>
      <c r="H9" s="191" t="s">
        <v>199</v>
      </c>
      <c r="I9" s="308">
        <v>56250000</v>
      </c>
      <c r="J9" s="309">
        <v>42328578.780000001</v>
      </c>
      <c r="K9" s="26">
        <f t="shared" si="0"/>
        <v>0.75250806720000007</v>
      </c>
      <c r="L9" s="80">
        <v>191579.94</v>
      </c>
      <c r="M9" s="137"/>
    </row>
    <row r="10" spans="1:63" ht="15" customHeight="1" x14ac:dyDescent="0.2">
      <c r="A10" s="199"/>
      <c r="B10" s="209" t="s">
        <v>14</v>
      </c>
      <c r="C10" s="425"/>
      <c r="D10" s="425"/>
      <c r="E10" s="425"/>
      <c r="F10" s="437"/>
      <c r="G10" s="483"/>
      <c r="H10" s="131" t="s">
        <v>199</v>
      </c>
      <c r="I10" s="310">
        <f>SUM(I8:I9)</f>
        <v>67500000</v>
      </c>
      <c r="J10" s="310">
        <f>SUM(J8:J9)</f>
        <v>53545710.469999999</v>
      </c>
      <c r="K10" s="75">
        <f t="shared" si="0"/>
        <v>0.79326978474074072</v>
      </c>
      <c r="L10" s="311">
        <f>SUM(L8:L9)</f>
        <v>191579.94</v>
      </c>
      <c r="M10" s="149"/>
    </row>
    <row r="11" spans="1:63" ht="60" customHeight="1" thickBot="1" x14ac:dyDescent="0.25">
      <c r="A11" s="312">
        <v>4</v>
      </c>
      <c r="B11" s="59" t="s">
        <v>198</v>
      </c>
      <c r="C11" s="99" t="s">
        <v>307</v>
      </c>
      <c r="D11" s="313" t="s">
        <v>263</v>
      </c>
      <c r="E11" s="313" t="s">
        <v>264</v>
      </c>
      <c r="F11" s="314" t="s">
        <v>203</v>
      </c>
      <c r="G11" s="314" t="s">
        <v>204</v>
      </c>
      <c r="H11" s="315" t="s">
        <v>199</v>
      </c>
      <c r="I11" s="316">
        <v>22500000</v>
      </c>
      <c r="J11" s="317">
        <v>20544859.43</v>
      </c>
      <c r="K11" s="55">
        <f t="shared" si="0"/>
        <v>0.91310486355555553</v>
      </c>
      <c r="L11" s="83">
        <v>10384.32</v>
      </c>
      <c r="M11" s="153"/>
    </row>
    <row r="12" spans="1:63" x14ac:dyDescent="0.2">
      <c r="A12" s="418" t="s">
        <v>193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20"/>
    </row>
    <row r="13" spans="1:63" s="2" customFormat="1" ht="45" customHeight="1" x14ac:dyDescent="0.2">
      <c r="A13" s="299">
        <v>1</v>
      </c>
      <c r="B13" s="318" t="s">
        <v>205</v>
      </c>
      <c r="C13" s="98" t="s">
        <v>309</v>
      </c>
      <c r="D13" s="98" t="s">
        <v>263</v>
      </c>
      <c r="E13" s="98" t="s">
        <v>207</v>
      </c>
      <c r="F13" s="264" t="s">
        <v>207</v>
      </c>
      <c r="G13" s="416" t="s">
        <v>373</v>
      </c>
      <c r="H13" s="264" t="s">
        <v>209</v>
      </c>
      <c r="I13" s="295">
        <v>82500000</v>
      </c>
      <c r="J13" s="68">
        <v>3069056.4000000004</v>
      </c>
      <c r="K13" s="69">
        <f t="shared" si="0"/>
        <v>3.7200683636363641E-2</v>
      </c>
      <c r="L13" s="70">
        <v>74735.22</v>
      </c>
      <c r="M13" s="240"/>
    </row>
    <row r="14" spans="1:63" s="2" customFormat="1" ht="45" customHeight="1" thickBot="1" x14ac:dyDescent="0.25">
      <c r="A14" s="312">
        <v>2</v>
      </c>
      <c r="B14" s="319" t="s">
        <v>206</v>
      </c>
      <c r="C14" s="99" t="s">
        <v>310</v>
      </c>
      <c r="D14" s="99" t="s">
        <v>265</v>
      </c>
      <c r="E14" s="99" t="s">
        <v>207</v>
      </c>
      <c r="F14" s="320" t="s">
        <v>208</v>
      </c>
      <c r="G14" s="321" t="s">
        <v>369</v>
      </c>
      <c r="H14" s="320" t="s">
        <v>37</v>
      </c>
      <c r="I14" s="322">
        <v>1000000</v>
      </c>
      <c r="J14" s="323">
        <v>732987.55</v>
      </c>
      <c r="K14" s="55">
        <f t="shared" si="0"/>
        <v>0.73298755000000004</v>
      </c>
      <c r="L14" s="56">
        <v>0</v>
      </c>
      <c r="M14" s="153"/>
    </row>
    <row r="15" spans="1:63" x14ac:dyDescent="0.2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63" s="43" customFormat="1" x14ac:dyDescent="0.2">
      <c r="A16" s="216"/>
      <c r="B16" s="217" t="s">
        <v>129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07"/>
      <c r="O16" s="107"/>
      <c r="P16" s="107"/>
      <c r="Q16" s="107"/>
      <c r="R16" s="107"/>
      <c r="S16" s="107"/>
      <c r="T16" s="107"/>
      <c r="U16" s="107"/>
      <c r="V16" s="100"/>
      <c r="W16" s="108"/>
      <c r="X16" s="109"/>
      <c r="Y16" s="110"/>
      <c r="Z16" s="111"/>
      <c r="AA16" s="112"/>
      <c r="AB16" s="11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8" customFormat="1" ht="16.899999999999999" customHeight="1" x14ac:dyDescent="0.2">
      <c r="A17" s="252" t="s">
        <v>87</v>
      </c>
      <c r="B17" s="267" t="s">
        <v>219</v>
      </c>
      <c r="C17" s="268"/>
      <c r="D17" s="269"/>
      <c r="E17" s="270"/>
      <c r="F17" s="270"/>
      <c r="G17" s="219"/>
      <c r="H17" s="219"/>
      <c r="I17" s="219"/>
      <c r="J17" s="219"/>
      <c r="K17" s="219"/>
      <c r="L17" s="219"/>
      <c r="M17" s="219"/>
      <c r="N17" s="113"/>
      <c r="O17" s="113"/>
      <c r="P17" s="130"/>
      <c r="Q17" s="113"/>
      <c r="R17" s="130"/>
      <c r="S17" s="113"/>
      <c r="T17" s="113"/>
      <c r="U17" s="113"/>
      <c r="V17" s="113"/>
      <c r="W17" s="113"/>
      <c r="X17" s="114"/>
      <c r="Y17" s="1"/>
      <c r="Z17" s="115"/>
      <c r="AA17" s="115"/>
      <c r="AB17" s="11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</row>
    <row r="19" spans="1:250" x14ac:dyDescent="0.2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</row>
    <row r="20" spans="1:250" x14ac:dyDescent="0.2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</row>
    <row r="21" spans="1:250" x14ac:dyDescent="0.2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</row>
    <row r="22" spans="1:250" x14ac:dyDescent="0.2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</row>
    <row r="23" spans="1:250" x14ac:dyDescent="0.2">
      <c r="A23" s="215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383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5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348</v>
      </c>
      <c r="M2" s="441" t="s">
        <v>10</v>
      </c>
    </row>
    <row r="3" spans="1:13" s="1" customFormat="1" ht="45" customHeight="1" thickBot="1" x14ac:dyDescent="0.25">
      <c r="A3" s="449"/>
      <c r="B3" s="422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22"/>
      <c r="I3" s="386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210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18.75" customHeight="1" thickBot="1" x14ac:dyDescent="0.3">
      <c r="A5" s="213">
        <v>1</v>
      </c>
      <c r="B5" s="324" t="s">
        <v>211</v>
      </c>
      <c r="C5" s="325" t="s">
        <v>240</v>
      </c>
      <c r="D5" s="325" t="s">
        <v>327</v>
      </c>
      <c r="E5" s="325" t="s">
        <v>255</v>
      </c>
      <c r="F5" s="233" t="s">
        <v>83</v>
      </c>
      <c r="G5" s="233" t="s">
        <v>213</v>
      </c>
      <c r="H5" s="326" t="s">
        <v>212</v>
      </c>
      <c r="I5" s="327">
        <v>11600000</v>
      </c>
      <c r="J5" s="88">
        <v>4009373.79</v>
      </c>
      <c r="K5" s="55">
        <f t="shared" ref="K5" si="0">J5/I5</f>
        <v>0.34563567155172414</v>
      </c>
      <c r="L5" s="88">
        <v>4009373.79</v>
      </c>
      <c r="M5" s="214"/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Vlada Japana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2023-02-16T10:56:06Z</dcterms:modified>
</cp:coreProperties>
</file>