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0" windowWidth="11355" windowHeight="5355" tabRatio="792" activeTab="0"/>
  </bookViews>
  <sheets>
    <sheet name="UPUTE" sheetId="1" r:id="rId1"/>
    <sheet name="Obrazac BS" sheetId="2" r:id="rId2"/>
    <sheet name="Obrazac 1" sheetId="3" r:id="rId3"/>
    <sheet name="Obrazac 2_zbirni" sheetId="4" r:id="rId4"/>
    <sheet name="KONTROLA1" sheetId="5" state="hidden" r:id="rId5"/>
    <sheet name="Obrazac 4" sheetId="6" r:id="rId6"/>
    <sheet name="Obrazac 4-1" sheetId="7" r:id="rId7"/>
    <sheet name="KONTROLA2" sheetId="8" state="hidden" r:id="rId8"/>
    <sheet name="Obrazac 6" sheetId="9" r:id="rId9"/>
    <sheet name="Obrazac 6-1" sheetId="10" r:id="rId10"/>
    <sheet name="Obrazac-PVKU" sheetId="11" r:id="rId11"/>
    <sheet name="Obrazac 2-analitika_NP" sheetId="12" r:id="rId12"/>
    <sheet name="Obrazac 2_NP" sheetId="13" r:id="rId13"/>
    <sheet name="2_PPN1" sheetId="14" r:id="rId14"/>
    <sheet name="2_PPN2" sheetId="15" r:id="rId15"/>
    <sheet name="2_PPN3" sheetId="16" r:id="rId16"/>
    <sheet name="2_PPN4" sheetId="17" r:id="rId17"/>
    <sheet name="2_PPN5" sheetId="18" r:id="rId18"/>
    <sheet name="2_PPN6" sheetId="19" r:id="rId19"/>
    <sheet name="2_PPN7" sheetId="20" r:id="rId20"/>
    <sheet name="2_PPN8" sheetId="21" r:id="rId21"/>
    <sheet name="2_PPN9" sheetId="22" r:id="rId22"/>
    <sheet name="2_PPN10" sheetId="23" r:id="rId23"/>
    <sheet name="2_PPN11" sheetId="24" r:id="rId24"/>
    <sheet name="2_PPN12" sheetId="25" r:id="rId25"/>
    <sheet name="2_PPN13" sheetId="26" r:id="rId26"/>
    <sheet name="2_PPN14" sheetId="27" r:id="rId27"/>
    <sheet name="2_PPN15" sheetId="28" r:id="rId28"/>
    <sheet name="2_PPN16" sheetId="29" r:id="rId29"/>
    <sheet name="2_PPN17" sheetId="30" r:id="rId30"/>
    <sheet name="2_PPN18" sheetId="31" r:id="rId31"/>
    <sheet name="2_PPN19" sheetId="32" r:id="rId32"/>
    <sheet name="2_PPN20" sheetId="33" r:id="rId33"/>
  </sheets>
  <definedNames>
    <definedName name="_xlnm.Print_Area" localSheetId="2">'Obrazac 1'!$A$1:$I$55</definedName>
    <definedName name="_xlnm.Print_Area" localSheetId="3">'Obrazac 2_zbirni'!$A$1:$I$51</definedName>
    <definedName name="_xlnm.Print_Area" localSheetId="6">'Obrazac 4-1'!$A$1:$Q$35</definedName>
    <definedName name="_xlnm.Print_Area" localSheetId="8">'Obrazac 6'!$A$1:$H$118</definedName>
    <definedName name="_xlnm.Print_Area" localSheetId="9">'Obrazac 6-1'!$A$1:$G$709</definedName>
    <definedName name="_xlnm.Print_Area" localSheetId="10">'Obrazac-PVKU'!$A$1:$V$29</definedName>
  </definedNames>
  <calcPr fullCalcOnLoad="1"/>
</workbook>
</file>

<file path=xl/comments14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15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16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17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18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19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20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21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22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23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24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25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26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27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28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29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30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31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32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33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</commentList>
</comments>
</file>

<file path=xl/comments4.xml><?xml version="1.0" encoding="utf-8"?>
<comments xmlns="http://schemas.openxmlformats.org/spreadsheetml/2006/main">
  <authors>
    <author>Jagoda Djerek</author>
  </authors>
  <commentList>
    <comment ref="A3" authorId="0">
      <text>
        <r>
          <rPr>
            <b/>
            <sz val="9"/>
            <rFont val="Tahoma"/>
            <family val="2"/>
          </rPr>
          <t>MFT:
Ovdje upišite naziv programa posebne namjene!</t>
        </r>
      </text>
    </comment>
    <comment ref="A5" authorId="0">
      <text>
        <r>
          <rPr>
            <b/>
            <sz val="9"/>
            <rFont val="Tahoma"/>
            <family val="2"/>
          </rPr>
          <t>MFT BiH:
Zbirni pregled
= NP + PPN</t>
        </r>
      </text>
    </comment>
  </commentList>
</comments>
</file>

<file path=xl/sharedStrings.xml><?xml version="1.0" encoding="utf-8"?>
<sst xmlns="http://schemas.openxmlformats.org/spreadsheetml/2006/main" count="2911" uniqueCount="834">
  <si>
    <t>U Obrazac 1 unesite prilive institucije po osnovu prihoda, primitaka i finansiranja, ekn. kod (analitika), puni naziv konta i iznose. Ukoliko imate potrebe možete dodavati redove u tabeli uz napomenu da pazite, da Vam kolona u kojoj se nalazi formula SUM vuče iznose iz svih redova na koje se ista odnosi!</t>
  </si>
  <si>
    <t>Obrasce 2 analitika-neposredna potrošnja možete prilagođavati svojim potrebama</t>
  </si>
  <si>
    <r>
      <t xml:space="preserve">Napomena: Obrazac 2 treba da napravite posebno za svaki program posbne namjene koji imate, čak i za one projekte koji su završeni, a čiju realizaciju tj. izvršenje ste imali u prethodnoj godini! Kod takvih projekata samo ispunjavate kolonu </t>
    </r>
    <r>
      <rPr>
        <b/>
        <sz val="10"/>
        <rFont val="Book Antiqua"/>
        <family val="1"/>
      </rPr>
      <t>"R</t>
    </r>
    <r>
      <rPr>
        <sz val="10"/>
        <rFont val="Book Antiqua"/>
        <family val="1"/>
      </rPr>
      <t>ealizovano u prethodnoj godni", dok ostale kolone ostaju prazne tj. jednake nuli.</t>
    </r>
  </si>
  <si>
    <r>
      <t xml:space="preserve">Obrasce 6 i 6/1 možete prilagođavati svojim potrebama, tj. ispunite polja koja zahtijeva vaš izvještaj, a ostala </t>
    </r>
    <r>
      <rPr>
        <b/>
        <u val="single"/>
        <sz val="10"/>
        <rFont val="Book Antiqua"/>
        <family val="1"/>
      </rPr>
      <t>obavezno</t>
    </r>
    <r>
      <rPr>
        <sz val="10"/>
        <rFont val="Book Antiqua"/>
        <family val="1"/>
      </rPr>
      <t xml:space="preserve"> sakrijte radi preglednosti i printane verzije izvještaja!</t>
    </r>
  </si>
  <si>
    <t>Odobreni budžet za tekuću godinu</t>
  </si>
  <si>
    <t>(Naziv institucije BiH-Budžetski korisnik)</t>
  </si>
  <si>
    <t>TEKUĆE PODRŠKE U NOVČANOM OBLIKU</t>
  </si>
  <si>
    <t>Realizovano u tekućem periodu</t>
  </si>
  <si>
    <t>Realizovano u prethodnoj godni</t>
  </si>
  <si>
    <t>Nabavka ostalih stalnih sredstava</t>
  </si>
  <si>
    <t>Nabavka sredstava u obliku prava</t>
  </si>
  <si>
    <t>o platama i broju zaposlenih</t>
  </si>
  <si>
    <t>Ukupno neto plate i naknade (3+4)</t>
  </si>
  <si>
    <t>Ukupno porezi na plate i naknade (6+7)</t>
  </si>
  <si>
    <t>Porezi na plate</t>
  </si>
  <si>
    <t>Ukupni doprinosi iz plata i naknada (9 do 12)</t>
  </si>
  <si>
    <t>Ukupni porezi i doprinosi na plate i naknade (5+8)</t>
  </si>
  <si>
    <t>I. DIO -OSNOVICA ZA AMORTIZACIJU</t>
  </si>
  <si>
    <t xml:space="preserve">Namještaj                                                                                                                 </t>
  </si>
  <si>
    <t xml:space="preserve">Vodeni putevi, morske i zračne luke                                                                                        </t>
  </si>
  <si>
    <t xml:space="preserve">Montažni objekti                                                                                                             </t>
  </si>
  <si>
    <t xml:space="preserve">Računarska mreža                                                                                                                 </t>
  </si>
  <si>
    <t xml:space="preserve">Ostale kancelarijske mašine                                                                                                  </t>
  </si>
  <si>
    <t xml:space="preserve">Bibliotekarske i školske knjige                                                                                               </t>
  </si>
  <si>
    <t xml:space="preserve">Opremanje i namiještanje učionica i biblioteka                                                                              </t>
  </si>
  <si>
    <t xml:space="preserve">Medicinska i stomatološka oprema                                                                                               </t>
  </si>
  <si>
    <t xml:space="preserve">Oprema dobijena na poklon                                                                                             </t>
  </si>
  <si>
    <t xml:space="preserve">Strojevi, uređaji, alati i instalacije                                                                                         </t>
  </si>
  <si>
    <t xml:space="preserve">Ugrađena oprema                                                                                                          </t>
  </si>
  <si>
    <t xml:space="preserve">Mehanička oprema                                                                                                       </t>
  </si>
  <si>
    <t xml:space="preserve">Specijalna oprema - pečati                                                                                            </t>
  </si>
  <si>
    <t xml:space="preserve">Životinje                                                                                                                    </t>
  </si>
  <si>
    <t xml:space="preserve">Licence oko koristenja zemljišta, patenata, zaštitnih znakova i sl.                                                    </t>
  </si>
  <si>
    <t xml:space="preserve">Zemljište                                                                                                                          </t>
  </si>
  <si>
    <t xml:space="preserve">Građevine                                                                                                                          </t>
  </si>
  <si>
    <t xml:space="preserve">Komunikaciona mržea u pripremi                                                                                                     </t>
  </si>
  <si>
    <t>II. DIO - OTPIS ISPRAVKA VRIJEDNOSTI</t>
  </si>
  <si>
    <t xml:space="preserve">Vodeni putevi, morske i zračne luke                                                                                                 </t>
  </si>
  <si>
    <t xml:space="preserve">Kancelarijski namještaj                                                                                                         </t>
  </si>
  <si>
    <t xml:space="preserve">Ostale kancelarijske mašine                                                                                                      </t>
  </si>
  <si>
    <t xml:space="preserve">Bibliotekarske i školske knjige                                                                                                   </t>
  </si>
  <si>
    <t xml:space="preserve">Mašine, uređaji, alati i instalacije                                                                                            </t>
  </si>
  <si>
    <t xml:space="preserve">Osnivačka ulaganja                                                                                                                  </t>
  </si>
  <si>
    <t xml:space="preserve">Ugrađena oprema                                                                                                                  </t>
  </si>
  <si>
    <t xml:space="preserve">Ispravka vrijednosti za montažne objekte                                                                                        </t>
  </si>
  <si>
    <t xml:space="preserve">Ispravka vrijednosti računarske mreže                                                                                                 </t>
  </si>
  <si>
    <t xml:space="preserve">Oprema dobijena na poklon                                                                                                       </t>
  </si>
  <si>
    <t>UKUPNO MEZARJE -MEMORIJALNI CENTAR (011298)</t>
  </si>
  <si>
    <t>UKUPNO OPREMA ZA PRENOS PODATAKA I GLASA (11313)</t>
  </si>
  <si>
    <t>UKUPNO OSTALA PREVOZNA OPREMA (011329)</t>
  </si>
  <si>
    <t xml:space="preserve"> BIBLIOTEKARSKE I ŠKOLSKE KNJIGE (11331)</t>
  </si>
  <si>
    <t xml:space="preserve">UKUPNO OPREMA DOBIJENA NA POKLON 011354 </t>
  </si>
  <si>
    <t>UKUPNO ZA OPREMU U PRIPREMI 11634</t>
  </si>
  <si>
    <t>UKUPNO PRIPREMA I IZGRADNJA ZGRADE ISPRED TRGA BIH 011635</t>
  </si>
  <si>
    <t>UKUPNO KOMUNIKACIONA MREŽA U PRIPREMI 011697</t>
  </si>
  <si>
    <t>Naziv budžetskog korisnika</t>
  </si>
  <si>
    <t>BUDŽETSKA SREDSTVA</t>
  </si>
  <si>
    <r>
      <t xml:space="preserve">PRENOS </t>
    </r>
    <r>
      <rPr>
        <b/>
        <sz val="9"/>
        <rFont val="Arial"/>
        <family val="2"/>
      </rPr>
      <t>NEREALIZOVANIH</t>
    </r>
    <r>
      <rPr>
        <b/>
        <sz val="10"/>
        <rFont val="Arial"/>
        <family val="2"/>
      </rPr>
      <t xml:space="preserve"> SREDSTVA IZ 2010. GODINE</t>
    </r>
  </si>
  <si>
    <t>ODOBRENO BUDŽETOM ZA 2011. GODINU (uključujući prenos neutrošenih sredstava iz 2010. godinu)</t>
  </si>
  <si>
    <t>BUDŽETSKO IZVRŠENJE NA DAN 31.12.2011.</t>
  </si>
  <si>
    <t>BUDŽET (uključujući prenos neutrošenih sredstava iz 2011. godine u 2012. godinu)</t>
  </si>
  <si>
    <t>Donacije (uključujući prenos neutrošenih sredstava iz 2011. godine u 2012. godinu)</t>
  </si>
  <si>
    <t>Krediti (uključujući prenos neutrošenih sredstava iz 2011. godine u 2012. godinu)</t>
  </si>
  <si>
    <t xml:space="preserve">Budžet </t>
  </si>
  <si>
    <t>Naknada plate za vrijeme godišnjeg odmora</t>
  </si>
  <si>
    <t>Naknada plate za vrijeme plaćenog odsustva</t>
  </si>
  <si>
    <t>Naknada plate za državne i vjerske praznike</t>
  </si>
  <si>
    <t>Gas</t>
  </si>
  <si>
    <t>Osiguranje zaposlenih - kolektivno životno osiguranje</t>
  </si>
  <si>
    <t>Usluge javnog informisanja I odnosa s javnošću</t>
  </si>
  <si>
    <t>Realizovano u prethodnoj godini</t>
  </si>
  <si>
    <t>Obrazac BS.</t>
  </si>
  <si>
    <t>R.b.</t>
  </si>
  <si>
    <t>Broj konta</t>
  </si>
  <si>
    <t>POZICIJA</t>
  </si>
  <si>
    <t>U istom obračunskom periodu prethodne godine</t>
  </si>
  <si>
    <t>U obračunskom periodu tekuće godine</t>
  </si>
  <si>
    <t>Index (5/4)</t>
  </si>
  <si>
    <t>I AKTIVA</t>
  </si>
  <si>
    <t>100000 + 200000</t>
  </si>
  <si>
    <t>Novčana sredstva i plemeniti metali</t>
  </si>
  <si>
    <t>Vrijednosni papiri</t>
  </si>
  <si>
    <t>Kratkoročna potraživanja</t>
  </si>
  <si>
    <t>Kratkoročni plasmani</t>
  </si>
  <si>
    <t>Zaliha materijala i robe</t>
  </si>
  <si>
    <t>Zaliha sitnog inventara</t>
  </si>
  <si>
    <t>Kratkoročna razgraničenja</t>
  </si>
  <si>
    <t>B. Stalna sredstva (14+17+20+21)</t>
  </si>
  <si>
    <t>Stalna sredstva</t>
  </si>
  <si>
    <t>Ispravka vrijednosti</t>
  </si>
  <si>
    <t>011-0119</t>
  </si>
  <si>
    <t>Neotpisana vrijednost stalnih sredstava (12-13)</t>
  </si>
  <si>
    <t>Dugoročni plasmani</t>
  </si>
  <si>
    <t>Ispravka vrijednosti dugoročnih plasmana</t>
  </si>
  <si>
    <t>020-029</t>
  </si>
  <si>
    <t>Neotpisana vrijednost dugoročnih plasmana (15-16)</t>
  </si>
  <si>
    <t>Ispravka vrijednosti vrijednosnih papira</t>
  </si>
  <si>
    <t>031-0319</t>
  </si>
  <si>
    <t>Neotpisana vrijednost vrijednosnih papira (18-19)</t>
  </si>
  <si>
    <t>Dugoročna razgraničenja</t>
  </si>
  <si>
    <t>UKUPNA AKTIVA (2+11)=42</t>
  </si>
  <si>
    <t>II PASIVA</t>
  </si>
  <si>
    <t>Kratkoročne tekuće obaveze</t>
  </si>
  <si>
    <t>Obaveze po osnovu vrijednosnih papira</t>
  </si>
  <si>
    <t>Kratkoročni krediti i zajmovi</t>
  </si>
  <si>
    <t>Obaveze prema djelatnicima</t>
  </si>
  <si>
    <t>Dugoročni krediti i zajmovi</t>
  </si>
  <si>
    <t>Ostale dugoročne obaveze</t>
  </si>
  <si>
    <t>C. Izvori sredstava (36+37+38+39+40-41)</t>
  </si>
  <si>
    <t>Izvori sredstava</t>
  </si>
  <si>
    <t>Ostali izvori sredstava</t>
  </si>
  <si>
    <t>Izvori sredstava rezervi</t>
  </si>
  <si>
    <t>Revalorizacioni efekti</t>
  </si>
  <si>
    <t>Neraspoređeni višak prihoda nad rashodima</t>
  </si>
  <si>
    <t>Neraspoređeni višak rashoda nad prihodima</t>
  </si>
  <si>
    <t>UKUPNA PASIVA (24+31+35)=22</t>
  </si>
  <si>
    <t>M.P.</t>
  </si>
  <si>
    <t>A.Gotovina, kratkoročna potraživanja,                                           razgraničenja i zalihe (3 do 10)</t>
  </si>
  <si>
    <t>000000</t>
  </si>
  <si>
    <t>Finan. i obrač. odnosi sa dr. povezanim jedinicama</t>
  </si>
  <si>
    <t>011000</t>
  </si>
  <si>
    <t>011900</t>
  </si>
  <si>
    <t>020000</t>
  </si>
  <si>
    <t>029000</t>
  </si>
  <si>
    <t>031000</t>
  </si>
  <si>
    <t>031900</t>
  </si>
  <si>
    <t>091000</t>
  </si>
  <si>
    <t xml:space="preserve">                      (Naziv institucija BiH - Budžetski korisnik)</t>
  </si>
  <si>
    <t>(+,-)</t>
  </si>
  <si>
    <t>Tekući izdaci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</si>
  <si>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</si>
  <si>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</si>
  <si>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</si>
  <si>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</si>
  <si>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</si>
  <si>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</si>
  <si>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</si>
  <si>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</si>
  <si>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</si>
  <si>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</si>
  <si>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</si>
  <si>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Kapitalni izdaci</t>
  </si>
  <si>
    <t>SVE UKUPNO</t>
  </si>
  <si>
    <t>Obrazac 2.</t>
  </si>
  <si>
    <t xml:space="preserve">P R G L E D </t>
  </si>
  <si>
    <t>rashoda budžeta po ekonomskim kategorijama</t>
  </si>
  <si>
    <t>12.</t>
  </si>
  <si>
    <t>Vrsta rashoda</t>
  </si>
  <si>
    <t>Odobreno</t>
  </si>
  <si>
    <t xml:space="preserve">budžetom </t>
  </si>
  <si>
    <t>za tekuću</t>
  </si>
  <si>
    <t>Izmjene:</t>
  </si>
  <si>
    <t>prestrukt.,</t>
  </si>
  <si>
    <t>rezerva</t>
  </si>
  <si>
    <t>rebalans,</t>
  </si>
  <si>
    <t>P O S E B N I   P O D A C I</t>
  </si>
  <si>
    <t>Opis</t>
  </si>
  <si>
    <t>Ukupno (2+5+8)</t>
  </si>
  <si>
    <t>Neto naknade</t>
  </si>
  <si>
    <t>Porezi na naknade</t>
  </si>
  <si>
    <t>Za invalidsko-penzioni fond (PIO)</t>
  </si>
  <si>
    <t>Za zdravstveno osiguranje</t>
  </si>
  <si>
    <t>Za osiguranje od nezaposlenosti</t>
  </si>
  <si>
    <t>13.</t>
  </si>
  <si>
    <t>Za ostale doprinose</t>
  </si>
  <si>
    <t>14.</t>
  </si>
  <si>
    <t xml:space="preserve">Broj zaposlenih </t>
  </si>
  <si>
    <t>Obrazac 4.</t>
  </si>
  <si>
    <t>Obrazac 4/1.</t>
  </si>
  <si>
    <t>P R E G L E D</t>
  </si>
  <si>
    <t>Dinamika zapošljavanja po mjesecima</t>
  </si>
  <si>
    <t>Ukupno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</si>
  <si>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</si>
  <si>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</si>
  <si>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</si>
  <si>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</si>
  <si>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</si>
  <si>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</si>
  <si>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</si>
  <si>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</si>
  <si>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</si>
  <si>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</si>
  <si>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</si>
  <si>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</si>
  <si>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tekuće godine</t>
  </si>
  <si>
    <t>Bruto plate i naknade</t>
  </si>
  <si>
    <t>Naknade troškova zaposlenih</t>
  </si>
  <si>
    <t>Putni troškovi</t>
  </si>
  <si>
    <t>Izdaci telefonskih i PTT usluga</t>
  </si>
  <si>
    <t>Izdaci za energiju i komunalne usluge</t>
  </si>
  <si>
    <t>Nabavka materijala</t>
  </si>
  <si>
    <t>Izdaci za usluge prevoza i goriva</t>
  </si>
  <si>
    <t>Izdaci za zakupninu</t>
  </si>
  <si>
    <t>Izdaci za tekuće održavanje</t>
  </si>
  <si>
    <t>Izdaci za osiguranje</t>
  </si>
  <si>
    <t>Ugovorene i druge posebne usluge</t>
  </si>
  <si>
    <t>Nabavka opreme</t>
  </si>
  <si>
    <t>Revalorizacija</t>
  </si>
  <si>
    <t>Opis stalnog sredstava</t>
  </si>
  <si>
    <t>Namještaj</t>
  </si>
  <si>
    <t>Kompjuterska oprema</t>
  </si>
  <si>
    <t>Motorna vozila</t>
  </si>
  <si>
    <t>Elektronska oprema</t>
  </si>
  <si>
    <t>Ugrađena oprema</t>
  </si>
  <si>
    <t>Inventar</t>
  </si>
  <si>
    <t>Mehanička oprema</t>
  </si>
  <si>
    <t>Policijska oprema</t>
  </si>
  <si>
    <t>Ugostiteljska oprema</t>
  </si>
  <si>
    <t>0113710</t>
  </si>
  <si>
    <t>0113720</t>
  </si>
  <si>
    <t>0113730</t>
  </si>
  <si>
    <t>0113820</t>
  </si>
  <si>
    <t>0113910</t>
  </si>
  <si>
    <t>Obrazac 6/1.</t>
  </si>
  <si>
    <t>kapitalnih ulaganja po vrstama, projektima i opremi</t>
  </si>
  <si>
    <t>Naziv stalnog sredstva</t>
  </si>
  <si>
    <t>Nabavljeno u izvještajnom periodu</t>
  </si>
  <si>
    <t>Napomena</t>
  </si>
  <si>
    <t>Količina</t>
  </si>
  <si>
    <t>Vrijednost</t>
  </si>
  <si>
    <t>Zgrade</t>
  </si>
  <si>
    <t>Softveri</t>
  </si>
  <si>
    <t xml:space="preserve">                       (Naziv institucija BiH - Budžetski korisnik)</t>
  </si>
  <si>
    <t xml:space="preserve">              Službenik za finansije</t>
  </si>
  <si>
    <t>UKUPNO:</t>
  </si>
  <si>
    <t>Ostala prevozna oprema</t>
  </si>
  <si>
    <t xml:space="preserve">ZBIRNI BILANS STANJA </t>
  </si>
  <si>
    <t>na dan 31.12._____ godine</t>
  </si>
  <si>
    <t>Rukovodilac</t>
  </si>
  <si>
    <t>za period izvještavanja: od 01.01. do 31.12._____</t>
  </si>
  <si>
    <t>Nabavka zgrada</t>
  </si>
  <si>
    <t>Rekonstrukcija i investiciono održavanje</t>
  </si>
  <si>
    <t>Nabavka zemljišta</t>
  </si>
  <si>
    <t>stalnih sredstava u obliku stvari i prava sa stanjem 31.12.____godine</t>
  </si>
  <si>
    <t>31.12.____</t>
  </si>
  <si>
    <t>Odobreno u budžetu za ___god.</t>
  </si>
  <si>
    <t>dinamike zapošljavanja za period od 01.01. do 31.12.____</t>
  </si>
  <si>
    <t>za ____god.</t>
  </si>
  <si>
    <t>____godinu</t>
  </si>
  <si>
    <t xml:space="preserve">       Rashoda iz budžeta po ekonomskim kategorijama</t>
  </si>
  <si>
    <t>Period izvještavanja: od</t>
  </si>
  <si>
    <t>01.01. do</t>
  </si>
  <si>
    <t>BRUTO PLATE I NAKNADE</t>
  </si>
  <si>
    <t>1.1</t>
  </si>
  <si>
    <t>Neto plate</t>
  </si>
  <si>
    <t>1.2</t>
  </si>
  <si>
    <t>Naknada plate za produženi rad</t>
  </si>
  <si>
    <t>1.3</t>
  </si>
  <si>
    <t>Naknada  plate za vrijeme bolovanja</t>
  </si>
  <si>
    <t>1.4</t>
  </si>
  <si>
    <t>1.5</t>
  </si>
  <si>
    <t>1.6</t>
  </si>
  <si>
    <t>1.7</t>
  </si>
  <si>
    <t>Naknada plate za noćni rad I dežurstvo</t>
  </si>
  <si>
    <t>1.8</t>
  </si>
  <si>
    <t>Ostale naknade plata</t>
  </si>
  <si>
    <t>1.9</t>
  </si>
  <si>
    <t>Porez na platu</t>
  </si>
  <si>
    <t>1.10</t>
  </si>
  <si>
    <t>Doprinos za PIO</t>
  </si>
  <si>
    <t>1.11</t>
  </si>
  <si>
    <t>Doprinos za zdravstvo</t>
  </si>
  <si>
    <t>1.12</t>
  </si>
  <si>
    <t>Doprinos za nezaposlene</t>
  </si>
  <si>
    <t>1.13</t>
  </si>
  <si>
    <t>Doprinos za dječiju zaštitu</t>
  </si>
  <si>
    <t>1.14</t>
  </si>
  <si>
    <t>Poseban porez naknada za zašt. od prirodnih i dr. nepogoda</t>
  </si>
  <si>
    <t>NAKNADE TROŠKOVA ZAPOSLENIH</t>
  </si>
  <si>
    <t>2.1</t>
  </si>
  <si>
    <t>Naknade za prevoz sa posla i na posao</t>
  </si>
  <si>
    <t>2.2</t>
  </si>
  <si>
    <t>Naknade troškova smještaja dužnosnika</t>
  </si>
  <si>
    <t>2.3</t>
  </si>
  <si>
    <t>Naknade za odvojeni život</t>
  </si>
  <si>
    <t>2.4</t>
  </si>
  <si>
    <t>Naknade za rad u komisijama</t>
  </si>
  <si>
    <t>2.5</t>
  </si>
  <si>
    <t>Naknade za topli obrok</t>
  </si>
  <si>
    <t>2.6</t>
  </si>
  <si>
    <t>Regres za godišnji odmor</t>
  </si>
  <si>
    <t>2.7</t>
  </si>
  <si>
    <t>Jubilarne naknade za stabilnost u radu i darovi djeci</t>
  </si>
  <si>
    <t>2.8</t>
  </si>
  <si>
    <t>Pomoć u slučaju smrti ili teže invalidnosti</t>
  </si>
  <si>
    <t>2.9</t>
  </si>
  <si>
    <t>Naknade za privremene ili povremene poslove</t>
  </si>
  <si>
    <t>2.10</t>
  </si>
  <si>
    <t>Porez na naknade</t>
  </si>
  <si>
    <t>2.11</t>
  </si>
  <si>
    <t>Doprinos PIO za naknade</t>
  </si>
  <si>
    <t>2.12</t>
  </si>
  <si>
    <t>Doprinos na zdravstvo - naknade</t>
  </si>
  <si>
    <t>2.13</t>
  </si>
  <si>
    <t>Doprinos za nezaposlene - nakanade</t>
  </si>
  <si>
    <t>2.14</t>
  </si>
  <si>
    <t>Doprinos za dječiju zaštitu - naknade</t>
  </si>
  <si>
    <t>2.15</t>
  </si>
  <si>
    <t>Poseban porez naknada za zaštitu od prirodnih i dr.</t>
  </si>
  <si>
    <t>PUTNI TROŠKOVI</t>
  </si>
  <si>
    <t>3,1</t>
  </si>
  <si>
    <t>Troškovi  prevoza u zemlji javnim sredstvima</t>
  </si>
  <si>
    <t>3.2</t>
  </si>
  <si>
    <t>Troškovi prevoza u zemlji službenim sredstvima</t>
  </si>
  <si>
    <t>3.3</t>
  </si>
  <si>
    <t>Putovanje, lična vozila u zemlji</t>
  </si>
  <si>
    <t>3.4</t>
  </si>
  <si>
    <t>Troškovi smještaja za službena putovanja u zemlji</t>
  </si>
  <si>
    <t>3.5</t>
  </si>
  <si>
    <t>Troškovi dnevnica u zemlji</t>
  </si>
  <si>
    <t>3.6</t>
  </si>
  <si>
    <t>Ostali putni troškovi u zemlji</t>
  </si>
  <si>
    <t>3.7</t>
  </si>
  <si>
    <t>Troškovi prevoza u inostranstvu javnim sredstvima</t>
  </si>
  <si>
    <t>3.8</t>
  </si>
  <si>
    <t>Troškovi prevoza  u inostranstvu službenim sredstvima</t>
  </si>
  <si>
    <t>3.9</t>
  </si>
  <si>
    <t>Putovanje, lična vozila u inostranstvu</t>
  </si>
  <si>
    <t>3.10</t>
  </si>
  <si>
    <t>Troškovi smještaja za službena putovanja u inostranstvu</t>
  </si>
  <si>
    <t>3.11</t>
  </si>
  <si>
    <t>Troškovi dnevnica u inostranstvu</t>
  </si>
  <si>
    <t>3.12</t>
  </si>
  <si>
    <t>Ostali putni troškovi u inostranstvu</t>
  </si>
  <si>
    <t>IZDACI TELEFONSKIH I POŠTANSKIH USLUGA (PTT)</t>
  </si>
  <si>
    <t>4.1</t>
  </si>
  <si>
    <t>Izdaci za fiksne telefone</t>
  </si>
  <si>
    <t>4.2</t>
  </si>
  <si>
    <t>Izdaci za mobilne telefone GSM</t>
  </si>
  <si>
    <t>4.3</t>
  </si>
  <si>
    <t>Izdaci za internet</t>
  </si>
  <si>
    <t>4.4</t>
  </si>
  <si>
    <t>Izdaci za bihpak</t>
  </si>
  <si>
    <t>4.5</t>
  </si>
  <si>
    <t>Izdaci za poštanske usluge</t>
  </si>
  <si>
    <t>IZDACI ZA ENERGIJU I KOMUNALNE USLUGE</t>
  </si>
  <si>
    <t>5.1</t>
  </si>
  <si>
    <t>Izdaci za električnu energiju</t>
  </si>
  <si>
    <t>5.2</t>
  </si>
  <si>
    <t>Izdaci za centralno grijanje</t>
  </si>
  <si>
    <t>5.3</t>
  </si>
  <si>
    <t>5.5</t>
  </si>
  <si>
    <t>Izdaci za vodu i kanalizaciju</t>
  </si>
  <si>
    <t>5.6</t>
  </si>
  <si>
    <t>Izdaci za održavanje zelenih površina i okoliša</t>
  </si>
  <si>
    <t>Izdaci usluge odvoz smeća</t>
  </si>
  <si>
    <t>5.7</t>
  </si>
  <si>
    <t>Izdaci za usluge održavanje čistoće</t>
  </si>
  <si>
    <t>5.8</t>
  </si>
  <si>
    <t>Doprinos za korištenje gradskog zemljišta</t>
  </si>
  <si>
    <t>NABAVKA MATERIJALA</t>
  </si>
  <si>
    <t>6.1</t>
  </si>
  <si>
    <t>Izdaci za obrasce i papir</t>
  </si>
  <si>
    <t>6.2</t>
  </si>
  <si>
    <t>Izdaci za kompjuterski materijal</t>
  </si>
  <si>
    <t>6.3</t>
  </si>
  <si>
    <t>Materijal za dekoraciju službenih prostorija</t>
  </si>
  <si>
    <t>6.4</t>
  </si>
  <si>
    <t>Stručne knjige i literatura</t>
  </si>
  <si>
    <t>6,5</t>
  </si>
  <si>
    <t>Kancelarijski materijal</t>
  </si>
  <si>
    <t>6.6</t>
  </si>
  <si>
    <t>Ostali potrošni materijal</t>
  </si>
  <si>
    <t>6.7</t>
  </si>
  <si>
    <t>Izdaci za ostali administrativni materijal</t>
  </si>
  <si>
    <t>6.8</t>
  </si>
  <si>
    <t>Izdaci za odjeću, uniforme i platno</t>
  </si>
  <si>
    <t>6.9</t>
  </si>
  <si>
    <t>Materijal za čišćenje</t>
  </si>
  <si>
    <t>6.10</t>
  </si>
  <si>
    <t>Izdaci za pasoške knjižice</t>
  </si>
  <si>
    <t>6.11</t>
  </si>
  <si>
    <t>Troškovi sitnog inventara</t>
  </si>
  <si>
    <t>IZDACI ZA USLUGE PREVOZA I GORIVA</t>
  </si>
  <si>
    <t>7.1</t>
  </si>
  <si>
    <t>Dizel</t>
  </si>
  <si>
    <t>7.2</t>
  </si>
  <si>
    <t>Motorno ulje</t>
  </si>
  <si>
    <t>7.3</t>
  </si>
  <si>
    <t>Usluge premještanja I selidbe</t>
  </si>
  <si>
    <t>7.4</t>
  </si>
  <si>
    <t>Registracija motornih vozila</t>
  </si>
  <si>
    <t>7.5</t>
  </si>
  <si>
    <t>Prevozne usluge</t>
  </si>
  <si>
    <t>UNAJMLJIVANJE IMOVINE I OPREME</t>
  </si>
  <si>
    <t>8.1</t>
  </si>
  <si>
    <t>Unajmljivanje prostora</t>
  </si>
  <si>
    <t>8.2</t>
  </si>
  <si>
    <t>Unajmljivanje parking prostora</t>
  </si>
  <si>
    <t>8.3</t>
  </si>
  <si>
    <t>Unajmljivanje opreme</t>
  </si>
  <si>
    <t>IZDACI ZA TEKUĆE ODRŽAVANJE</t>
  </si>
  <si>
    <t>9.1</t>
  </si>
  <si>
    <t>Materijal za opravku i održavanje zgrada</t>
  </si>
  <si>
    <t>9.2</t>
  </si>
  <si>
    <t>Materijal za opravku i održavanje opreme</t>
  </si>
  <si>
    <t>9.3</t>
  </si>
  <si>
    <t>Materijal za opravku i održavanje vozila</t>
  </si>
  <si>
    <t>9.4</t>
  </si>
  <si>
    <t>Usluge opravki i održavanje zgrada</t>
  </si>
  <si>
    <t>9.5</t>
  </si>
  <si>
    <t>Usluge opravki i održavanje opreme</t>
  </si>
  <si>
    <t>9.6</t>
  </si>
  <si>
    <t>Usluge opravki i održavanje vozila</t>
  </si>
  <si>
    <t>Usluge pranja i parkinga vozila</t>
  </si>
  <si>
    <t>9.8</t>
  </si>
  <si>
    <t>Usluge održavanja softvera</t>
  </si>
  <si>
    <t>IZDACI OSIGURANJA BANK. USLUGA I PLAT. PR.</t>
  </si>
  <si>
    <t>10.1</t>
  </si>
  <si>
    <t>Osiguranje imovine</t>
  </si>
  <si>
    <t>10.2</t>
  </si>
  <si>
    <t>Osiguranje vozila</t>
  </si>
  <si>
    <t>10.3</t>
  </si>
  <si>
    <t>10.4</t>
  </si>
  <si>
    <t>Osiguranje zaposlenih pri odlasku na službeni put</t>
  </si>
  <si>
    <t>10.5</t>
  </si>
  <si>
    <t>Izdaci bankarskih usluga</t>
  </si>
  <si>
    <t>10.6</t>
  </si>
  <si>
    <t>Zatezne kamate</t>
  </si>
  <si>
    <t>UGOVORENE I DRUGE POSEBNE USLUGE</t>
  </si>
  <si>
    <t>11.1</t>
  </si>
  <si>
    <t>Usluge medija</t>
  </si>
  <si>
    <t>11.2</t>
  </si>
  <si>
    <t xml:space="preserve">Usluge štampanja </t>
  </si>
  <si>
    <t>11.3</t>
  </si>
  <si>
    <t>11.4</t>
  </si>
  <si>
    <t>Usluge reprezentacije</t>
  </si>
  <si>
    <t>11.5</t>
  </si>
  <si>
    <t>Ostale stručne usluge</t>
  </si>
  <si>
    <t>11.6</t>
  </si>
  <si>
    <t>Usluge smještaja</t>
  </si>
  <si>
    <t>11.7</t>
  </si>
  <si>
    <t>Ostali izdaci za informisanje</t>
  </si>
  <si>
    <t>11.8</t>
  </si>
  <si>
    <t>Usluge za održavanje konvencija I seminara</t>
  </si>
  <si>
    <t>11.9</t>
  </si>
  <si>
    <t xml:space="preserve">Usluge stručnog usavršavanja </t>
  </si>
  <si>
    <t>11.10</t>
  </si>
  <si>
    <t>Izdaci za specijalizaciju i školovanje</t>
  </si>
  <si>
    <t>11.11</t>
  </si>
  <si>
    <t>Izdaci za stručne ispite</t>
  </si>
  <si>
    <t>11.12</t>
  </si>
  <si>
    <t>Kompjuterske usluge</t>
  </si>
  <si>
    <t>11.13</t>
  </si>
  <si>
    <t>Stručne usluge</t>
  </si>
  <si>
    <t>11.14</t>
  </si>
  <si>
    <t>Ostale medicinske i laboratorijske usluge</t>
  </si>
  <si>
    <t>11.15</t>
  </si>
  <si>
    <t>Izdaci za usluge po osnovu ugovora o djelu</t>
  </si>
  <si>
    <t>11.16</t>
  </si>
  <si>
    <t>Ugovori za privremene I povremene poslove</t>
  </si>
  <si>
    <t>11.17</t>
  </si>
  <si>
    <t>Izdaci za poreze po osnovu ugovora o djelu</t>
  </si>
  <si>
    <t>11.18</t>
  </si>
  <si>
    <t>Porez za zaštitu od prirodnih i drugih nesreća</t>
  </si>
  <si>
    <t>11.19</t>
  </si>
  <si>
    <t>Ostale nespomenute usluge i dadžbine</t>
  </si>
  <si>
    <t>TEKUĆI IZDACI</t>
  </si>
  <si>
    <t>Oprema za prenos podataka I glasa</t>
  </si>
  <si>
    <t>Ostale uredske mašine</t>
  </si>
  <si>
    <t>Djela likovne umjetnosti</t>
  </si>
  <si>
    <t>Ostala oprema</t>
  </si>
  <si>
    <t>Službenik za finansije</t>
  </si>
  <si>
    <t>Nabava ostalih stalnih sredstava</t>
  </si>
  <si>
    <t>Nabava sresdstava u obliku prava</t>
  </si>
  <si>
    <t>Tekući grantovi</t>
  </si>
  <si>
    <t>Grantovi drugim nivoima vlasti</t>
  </si>
  <si>
    <t>Grantovi pojedincima</t>
  </si>
  <si>
    <t>Grantovi neprofitnim organizacijama</t>
  </si>
  <si>
    <t>Kapitalni grantovi</t>
  </si>
  <si>
    <t>Kapitalni grantovi drugim nivoima vlasti</t>
  </si>
  <si>
    <t>Kapitalni grantovi pojedincima i neprofitnim organizacijama</t>
  </si>
  <si>
    <t>011312</t>
  </si>
  <si>
    <t>011321</t>
  </si>
  <si>
    <t>011341</t>
  </si>
  <si>
    <t>011342</t>
  </si>
  <si>
    <t>011352</t>
  </si>
  <si>
    <t>011371</t>
  </si>
  <si>
    <t>011915</t>
  </si>
  <si>
    <t>011916</t>
  </si>
  <si>
    <t>011917</t>
  </si>
  <si>
    <t>011924</t>
  </si>
  <si>
    <t>011922</t>
  </si>
  <si>
    <t>011925</t>
  </si>
  <si>
    <t>011934</t>
  </si>
  <si>
    <t>011942</t>
  </si>
  <si>
    <t>Red.broj</t>
  </si>
  <si>
    <t>Ekonomski kod</t>
  </si>
  <si>
    <t>Korigovani budžet       (4+,-5)</t>
  </si>
  <si>
    <t>Realizirano u tekućem periodu</t>
  </si>
  <si>
    <t>Realizirano u prethodnoj godni</t>
  </si>
  <si>
    <t>Indeks  (7/6)</t>
  </si>
  <si>
    <t>Red. Broj</t>
  </si>
  <si>
    <t>Odobreno u budžetu</t>
  </si>
  <si>
    <t xml:space="preserve">Ostvareno u tekućem periodu </t>
  </si>
  <si>
    <t>Indeks (4/3)</t>
  </si>
  <si>
    <t>Obrazac 6.</t>
  </si>
  <si>
    <t>Klasifikacija radnog mjesta po pravilniku o unutrašnjoj sistemat. organizaciji</t>
  </si>
  <si>
    <t>Broj zaposlenih</t>
  </si>
  <si>
    <t>prethodne godine</t>
  </si>
  <si>
    <t>Projekcije broja zaposlenih</t>
  </si>
  <si>
    <t>Ukupno zaposlenih na kraju izvještajnog perioda</t>
  </si>
  <si>
    <t>Saldo       01.01.</t>
  </si>
  <si>
    <t>Nabavka, donacija</t>
  </si>
  <si>
    <t>Rashodovanje, prodaja i drugo</t>
  </si>
  <si>
    <t>Ostala prilagođavanja</t>
  </si>
  <si>
    <t>Saldo         31.12.</t>
  </si>
  <si>
    <t>Otpis (ispravka) za tekuću godinu</t>
  </si>
  <si>
    <t>za period od 01.01.do 31.12._______</t>
  </si>
  <si>
    <t>Ostvareno u prethodnoj godini</t>
  </si>
  <si>
    <t xml:space="preserve">Z B I R N I   P R E G L E D </t>
  </si>
  <si>
    <t xml:space="preserve">P R E G L E D </t>
  </si>
  <si>
    <t>o broju zaposlenih</t>
  </si>
  <si>
    <t>Podaci iz Obrasca 4 - podaci iz obrasca 4/1</t>
  </si>
  <si>
    <t>SINTETIKA - ANALITIKA = 0</t>
  </si>
  <si>
    <t>PREGLED VIŠEGODIŠNJIH KAPITALNIH ULAGANJA (prvi dio)</t>
  </si>
  <si>
    <t>PREGLED VIŠEGODIŠNJIH KAPITALNIH ULAGANJA (drugi dio)</t>
  </si>
  <si>
    <t>prvi dio</t>
  </si>
  <si>
    <t xml:space="preserve">drugi dio </t>
  </si>
  <si>
    <t>Izvršenje za 2007., 2008., 2009. i 2010. godinu</t>
  </si>
  <si>
    <t>2011. godina</t>
  </si>
  <si>
    <t>2012. godina</t>
  </si>
  <si>
    <t>2013. godina</t>
  </si>
  <si>
    <t>2014. godina</t>
  </si>
  <si>
    <t>R/B</t>
  </si>
  <si>
    <t>NAZIV PROJEKTA I DATUM POČETKA REALIZACIJE</t>
  </si>
  <si>
    <t>UKUPNA VRIJEDNOST PROJEKTA</t>
  </si>
  <si>
    <t>UKUPNO IZVRŠENJE 31.12.2011.</t>
  </si>
  <si>
    <t>DONACIJE I KREDITI</t>
  </si>
  <si>
    <t>UTROŠENA KREDITNA SREDSTVA NA DAN 31.12.2011.</t>
  </si>
  <si>
    <t xml:space="preserve"> UTROŠENA DONATORSKA SREDSTVA NA DAN 31.12.2011.</t>
  </si>
  <si>
    <t>Donacije</t>
  </si>
  <si>
    <t xml:space="preserve">Krediti </t>
  </si>
  <si>
    <t>2007., 2008. i 2009. GODINA</t>
  </si>
  <si>
    <t>2010. GODINA</t>
  </si>
  <si>
    <t>3 = 5 + 6 + 7 + 8 + 10 + 14 + 15 + 16 + 17 + 18 + 19 + 20 + 21 + 22</t>
  </si>
  <si>
    <t>4=5+6+7+8+11+12+13</t>
  </si>
  <si>
    <t>UKUPNO</t>
  </si>
  <si>
    <t>Službenik za finansije:</t>
  </si>
  <si>
    <t>Rukovodilac:</t>
  </si>
  <si>
    <t>Grantovi u inostranstvo</t>
  </si>
  <si>
    <t xml:space="preserve">Izdaci za kamate i ostale naknade </t>
  </si>
  <si>
    <t>Kamate na pozajmice primljene kroz Državu</t>
  </si>
  <si>
    <t>Izdaci za inostrane kamate</t>
  </si>
  <si>
    <t>Kamate na domaće pozajmljivanje</t>
  </si>
  <si>
    <t>Ostale naknade vezane za pozajmljivanje</t>
  </si>
  <si>
    <t>KAPITALNI IZDACI</t>
  </si>
  <si>
    <t>TEKUĆI GRANTOVI</t>
  </si>
  <si>
    <t>KAPITALNI GRANTOVI</t>
  </si>
  <si>
    <t>IZDACI ZA KAMATE I OSTALE NAKNADE</t>
  </si>
  <si>
    <t xml:space="preserve">Potrebno je da cijeli izvještaj bude prikazan cijelim brojevima, odnosno bez decimalnih brojeva i bez umetanja formula u ćelijama koje ispunjavate. </t>
  </si>
  <si>
    <t>Nakon popunjavanja svih tabela, sačuvajte fajl pod nazivom institucije (npr. Predsjedništvo BiH- izvještaj za period ____.) i snimite na CD, na kojem ćete napisati isti naziv.</t>
  </si>
  <si>
    <t>Printana i elektronska verzija izvještaja treba da budu identične.</t>
  </si>
  <si>
    <t>U Obrascu BS odmah upišite naziv institucije, a on će se popuniti i u ostalim tabelama.</t>
  </si>
  <si>
    <t>Unesite period izvještavanja i godinu u svim poljima gdje je ostavljeno prazno mjesto s tom namjenom.</t>
  </si>
  <si>
    <t>Treba da dostavite printanu i elektronsku verziju izvještaja</t>
  </si>
  <si>
    <t>R.br.</t>
  </si>
  <si>
    <t>Ekon. kod</t>
  </si>
  <si>
    <t>Izvještaj sadrži obrasce: BS-bilans stanja, obrazac 1, obrazac 2 ( obrazac 2 zbirni, obrazac 2 neposredne potrošnje sintetika i analitika, te obrazac 2 za svaki program posebne namjene pojedinačno), obrazac 4, obrazac 4/1, obrazac 6, obrazac 6/1 i obrazac  Pregled višegodišnjih kapitalnih ulaganja.</t>
  </si>
  <si>
    <t>B. Dugoročne obaveze i razgraničenja (32 do 34)</t>
  </si>
  <si>
    <t>A. Kratkoročne obaveze i razgraničenja (25 do 30)</t>
  </si>
  <si>
    <t xml:space="preserve">PREGLED </t>
  </si>
  <si>
    <t>prihoda, primitaka i finansiranja</t>
  </si>
  <si>
    <t>za period izvještavanja: od _________________do__________________</t>
  </si>
  <si>
    <t>PRIHODI</t>
  </si>
  <si>
    <t>PRIMICI</t>
  </si>
  <si>
    <t>FINANSIRANJE</t>
  </si>
  <si>
    <t>Zemljište</t>
  </si>
  <si>
    <t>011111</t>
  </si>
  <si>
    <t>011211</t>
  </si>
  <si>
    <t>011212</t>
  </si>
  <si>
    <t>Stanovi</t>
  </si>
  <si>
    <t>011291</t>
  </si>
  <si>
    <t>011292</t>
  </si>
  <si>
    <t>011293</t>
  </si>
  <si>
    <t>011294</t>
  </si>
  <si>
    <t xml:space="preserve">011296 </t>
  </si>
  <si>
    <t>011298</t>
  </si>
  <si>
    <t xml:space="preserve">011311 </t>
  </si>
  <si>
    <t xml:space="preserve">011313 </t>
  </si>
  <si>
    <t xml:space="preserve">011314 </t>
  </si>
  <si>
    <t>011315</t>
  </si>
  <si>
    <t>011316</t>
  </si>
  <si>
    <t>011317</t>
  </si>
  <si>
    <t xml:space="preserve">011319 </t>
  </si>
  <si>
    <t>011322</t>
  </si>
  <si>
    <t>011324</t>
  </si>
  <si>
    <t xml:space="preserve">011329 </t>
  </si>
  <si>
    <t>011331</t>
  </si>
  <si>
    <t>011332</t>
  </si>
  <si>
    <t xml:space="preserve">011334 </t>
  </si>
  <si>
    <t xml:space="preserve">011335 </t>
  </si>
  <si>
    <t>011351</t>
  </si>
  <si>
    <t xml:space="preserve">011354 </t>
  </si>
  <si>
    <t xml:space="preserve">011361 </t>
  </si>
  <si>
    <t>011372</t>
  </si>
  <si>
    <t xml:space="preserve">011373 </t>
  </si>
  <si>
    <t>011381</t>
  </si>
  <si>
    <t>011382</t>
  </si>
  <si>
    <t>011383</t>
  </si>
  <si>
    <t>011384</t>
  </si>
  <si>
    <t>011385</t>
  </si>
  <si>
    <t>011387</t>
  </si>
  <si>
    <t xml:space="preserve">011391 </t>
  </si>
  <si>
    <t xml:space="preserve">011412 </t>
  </si>
  <si>
    <t xml:space="preserve">011414 </t>
  </si>
  <si>
    <t xml:space="preserve">011513 </t>
  </si>
  <si>
    <t xml:space="preserve">011514 </t>
  </si>
  <si>
    <t xml:space="preserve">011519 </t>
  </si>
  <si>
    <t>011521</t>
  </si>
  <si>
    <t xml:space="preserve">Objekti-Kontrolno mjerna stanica                                                                                                  </t>
  </si>
  <si>
    <t xml:space="preserve">Oprema za prenos podataka i glasa                                                                                            </t>
  </si>
  <si>
    <t xml:space="preserve">Oprema za grijanje                                                                                                         </t>
  </si>
  <si>
    <t xml:space="preserve">Ostala prevozna oprema                                                                                                    </t>
  </si>
  <si>
    <t xml:space="preserve">Djela likovnih umjetnosti                                                                                                    </t>
  </si>
  <si>
    <t xml:space="preserve">Rekreaciona oprema                                                                                                             </t>
  </si>
  <si>
    <t xml:space="preserve">Ugostiteljska oprema                                                                                          </t>
  </si>
  <si>
    <t xml:space="preserve">Ostala stalna sredstva                                                                                                        </t>
  </si>
  <si>
    <t xml:space="preserve">Pravo po osnovu ulaganja u tuđe zgrade                                                                                          </t>
  </si>
  <si>
    <t xml:space="preserve">Softveri                                                                                                                      </t>
  </si>
  <si>
    <t xml:space="preserve">Ulaganja u tuđa sredstva                                                                                                  </t>
  </si>
  <si>
    <t xml:space="preserve">Vanjska osvjetljenja, trotoari i ograde                                                                                     </t>
  </si>
  <si>
    <t xml:space="preserve">Ceste i mostovi                                                                                                                 </t>
  </si>
  <si>
    <t xml:space="preserve">Mezarje-Memorijalni centar                                                                                                     </t>
  </si>
  <si>
    <t xml:space="preserve">Kompjuterska oprema                                                                                                          </t>
  </si>
  <si>
    <t xml:space="preserve">Kancelarijska oprema                                                                                                       </t>
  </si>
  <si>
    <t xml:space="preserve">Ostala oprema                                                                                                                   </t>
  </si>
  <si>
    <t xml:space="preserve">Motorna vozila                                                                                                          </t>
  </si>
  <si>
    <t xml:space="preserve">Poljoprivredna motorna vozila                                                                                                     </t>
  </si>
  <si>
    <t xml:space="preserve">Plovna vozila                                                                                                        </t>
  </si>
  <si>
    <t xml:space="preserve">Elektronska oprema                                                                                                              </t>
  </si>
  <si>
    <t xml:space="preserve">Fotografska oprema                                                                                                         </t>
  </si>
  <si>
    <t xml:space="preserve">Laboratorijska oprema                                                                                                       </t>
  </si>
  <si>
    <t xml:space="preserve">Inventar                                                                                                                 </t>
  </si>
  <si>
    <t xml:space="preserve">Vojna oprema                                                                                                           </t>
  </si>
  <si>
    <t xml:space="preserve">Policijska oprema                                                                                                         </t>
  </si>
  <si>
    <t xml:space="preserve">Specijalna oprema - oprema za pse     </t>
  </si>
  <si>
    <t xml:space="preserve">Oprema za deaktiviranje eksplozivnih naprava                                                                               </t>
  </si>
  <si>
    <t xml:space="preserve">Specijalna oprema i monitoring                                                                                       </t>
  </si>
  <si>
    <t xml:space="preserve">Studije izvodljivosti  projektne  pripreme i projektovanja                                                                 </t>
  </si>
  <si>
    <t>011512</t>
  </si>
  <si>
    <t xml:space="preserve">011591 </t>
  </si>
  <si>
    <t xml:space="preserve">011611 </t>
  </si>
  <si>
    <t>011619</t>
  </si>
  <si>
    <t xml:space="preserve">011621 </t>
  </si>
  <si>
    <t>011631</t>
  </si>
  <si>
    <t xml:space="preserve">011633 </t>
  </si>
  <si>
    <t>011634</t>
  </si>
  <si>
    <t>011635</t>
  </si>
  <si>
    <t xml:space="preserve">011691 </t>
  </si>
  <si>
    <t xml:space="preserve">011692 </t>
  </si>
  <si>
    <t>011693</t>
  </si>
  <si>
    <t>011697</t>
  </si>
  <si>
    <t>011721</t>
  </si>
  <si>
    <t>011722</t>
  </si>
  <si>
    <t xml:space="preserve">011730 </t>
  </si>
  <si>
    <t xml:space="preserve">011911 </t>
  </si>
  <si>
    <t>011913</t>
  </si>
  <si>
    <t xml:space="preserve">011914 </t>
  </si>
  <si>
    <t>011918</t>
  </si>
  <si>
    <t xml:space="preserve">011919 </t>
  </si>
  <si>
    <t xml:space="preserve">011921 </t>
  </si>
  <si>
    <t xml:space="preserve">011926 </t>
  </si>
  <si>
    <t>011932</t>
  </si>
  <si>
    <t xml:space="preserve">011935 </t>
  </si>
  <si>
    <t>011937</t>
  </si>
  <si>
    <t>011941</t>
  </si>
  <si>
    <t>011943</t>
  </si>
  <si>
    <t>011946</t>
  </si>
  <si>
    <t xml:space="preserve">011954 </t>
  </si>
  <si>
    <t xml:space="preserve">Ostale zgrade                                                                                                                     </t>
  </si>
  <si>
    <t xml:space="preserve">Oprema u pripremi                                                                                                              </t>
  </si>
  <si>
    <t xml:space="preserve">Priprema i izgradnja zgrada                                                                                                    </t>
  </si>
  <si>
    <t xml:space="preserve">Priprema i izgradnja ostalih zgrada                                                                                             </t>
  </si>
  <si>
    <t xml:space="preserve"> Za opremu u pripremi                                                                                                              </t>
  </si>
  <si>
    <t xml:space="preserve"> Priprema i izgradnja trga ispred zgrade institucija BiH                                                                         </t>
  </si>
  <si>
    <t xml:space="preserve">Oprema                                                                                                                            </t>
  </si>
  <si>
    <t xml:space="preserve">Sredstva trajno van upotrebe                                                                                                       </t>
  </si>
  <si>
    <t xml:space="preserve">Vanjska osvjetljenja, trotoari i ograde                                                                                             </t>
  </si>
  <si>
    <t xml:space="preserve">Komunikacijska oprema                                                                                                             </t>
  </si>
  <si>
    <t xml:space="preserve">Kancelarijska oprema                                                                                                              </t>
  </si>
  <si>
    <t>011923</t>
  </si>
  <si>
    <t xml:space="preserve">011927 </t>
  </si>
  <si>
    <t xml:space="preserve">011928 </t>
  </si>
  <si>
    <t xml:space="preserve">011929 </t>
  </si>
  <si>
    <t>011931</t>
  </si>
  <si>
    <t>011936</t>
  </si>
  <si>
    <t>011944</t>
  </si>
  <si>
    <t>011945</t>
  </si>
  <si>
    <t xml:space="preserve">Ispravka vrijednosti  za zgrade                                                                                                 </t>
  </si>
  <si>
    <t xml:space="preserve">Kompjuterska oprema                                                                                                            </t>
  </si>
  <si>
    <t xml:space="preserve">Specijalna oprema                                                                                                               </t>
  </si>
  <si>
    <t xml:space="preserve">Fiksna oprema                                                                                                                      </t>
  </si>
  <si>
    <t xml:space="preserve">Ostalo                                                                                                                             </t>
  </si>
  <si>
    <t xml:space="preserve">Oprema privremeno van upotrebe                                                                                                        </t>
  </si>
  <si>
    <t xml:space="preserve">Oprema stalno van upotrebe                                                                                                        </t>
  </si>
  <si>
    <t xml:space="preserve">Oprema za prenos podataka i glasa                                                                                              </t>
  </si>
  <si>
    <t xml:space="preserve">Sitan inventar                                                                                                                    </t>
  </si>
  <si>
    <t xml:space="preserve">Prevozna oprema                                                                                                                </t>
  </si>
  <si>
    <t xml:space="preserve">Oprema za obrazovanje i kulturu                                                                                                   </t>
  </si>
  <si>
    <t xml:space="preserve">Elektronska i fotografska oprema                                                                                                </t>
  </si>
  <si>
    <t xml:space="preserve">Medicinska i laboratorijska oprema                                                                                              </t>
  </si>
  <si>
    <t xml:space="preserve">Materijalna prava                                                                                                                 </t>
  </si>
  <si>
    <t xml:space="preserve">Ostala stalna sredstva                                                                                                            </t>
  </si>
  <si>
    <t xml:space="preserve">Oprema za grijanje                                                                                                                </t>
  </si>
  <si>
    <t xml:space="preserve">Ispravka ugostiteljske opreme                                                                                                     </t>
  </si>
  <si>
    <t xml:space="preserve">Softveri                                                                                                                        </t>
  </si>
  <si>
    <t xml:space="preserve">Ispravka vrijednosti za poljoprivredna motorna vozila                                                                               </t>
  </si>
  <si>
    <t xml:space="preserve">Ispravka vrijednosti umjetničkih djela                                                                                             </t>
  </si>
  <si>
    <t xml:space="preserve">Zgrade                                                                                                                   </t>
  </si>
  <si>
    <t>8 (3+4-5+6+7)</t>
  </si>
  <si>
    <t>UKUPNO ZEMLJIŠTE (011111)</t>
  </si>
  <si>
    <t>UKUPNO STANOVI (011212)</t>
  </si>
  <si>
    <t>UKUPNO ZGRADE ( 011211)</t>
  </si>
  <si>
    <t>UKUPNO VANJSKA OSVJETLJENJA, TROTOARI I OGRADE (011291)</t>
  </si>
  <si>
    <t>UKUPNO CESTE I I MOSTOVI (011292)</t>
  </si>
  <si>
    <t>UKUPNO VODENI PUTEVI, MORSKE I ZRAČNE LUKE (011293)</t>
  </si>
  <si>
    <t>UKUPNO MONTAŽNI OBJEKTI (011294)</t>
  </si>
  <si>
    <t>OBJEKTI-KONTROLNO MJERNA STANICA (011296)</t>
  </si>
  <si>
    <t>XIII</t>
  </si>
  <si>
    <t>XIV</t>
  </si>
  <si>
    <t>UKUPNO0 NAMJEŠTAJ (11311)</t>
  </si>
  <si>
    <t>UKUPNO KOMPJUTERSKA OPREMA (011312)</t>
  </si>
  <si>
    <t>UKUPNO OPREMA ZA GRIJANJE (011314)</t>
  </si>
  <si>
    <t>UKUPNO KANCELARIJSKA OPREMA (011315)</t>
  </si>
  <si>
    <t>XV</t>
  </si>
  <si>
    <t>XVI</t>
  </si>
  <si>
    <t>XVII</t>
  </si>
  <si>
    <t>XVIII</t>
  </si>
  <si>
    <t>XIX</t>
  </si>
  <si>
    <t>XX</t>
  </si>
  <si>
    <t>UKUPNO OSTALA OPREMA (011316)</t>
  </si>
  <si>
    <t>UKUPNO RAČUNARSKE MREŽE (011317)</t>
  </si>
  <si>
    <t>UKUPNO OSTALE KANCELARIJSKE MAŠINE (011319)</t>
  </si>
  <si>
    <t>UKUPNO MOTORNA VOZILA (011321)</t>
  </si>
  <si>
    <t>UKUPNO POLJOPRIVREDNA MOTORNA VOZILA (011322)</t>
  </si>
  <si>
    <t>UKUPNO POLOVNA VOZILA (011324)</t>
  </si>
  <si>
    <t>XXI</t>
  </si>
  <si>
    <t>XXII</t>
  </si>
  <si>
    <t>XXIII</t>
  </si>
  <si>
    <t>XXIV</t>
  </si>
  <si>
    <t>XXV</t>
  </si>
  <si>
    <t>XXVI</t>
  </si>
  <si>
    <t>XXVIII</t>
  </si>
  <si>
    <t>UKUPNO OPREMANJE BIBLIOTEKA (011332)</t>
  </si>
  <si>
    <t>UKUPNO DJELA LIKOVNIH UMJETNOSTI (011334</t>
  </si>
  <si>
    <t>UKUPNO REKREACIONA OPREMA (011335)</t>
  </si>
  <si>
    <t>UKUPNO ELEKTRONSKA OPREMA (011341)</t>
  </si>
  <si>
    <t>UKUPNO FOTOGRAFSKA OPREMA (011342)</t>
  </si>
  <si>
    <t>XXVII</t>
  </si>
  <si>
    <t>UKUPNO LABORATORIJSKA OPREMA (011351)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</si>
  <si>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</si>
  <si>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</si>
  <si>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</si>
  <si>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</si>
  <si>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</si>
  <si>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</si>
  <si>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</si>
  <si>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</si>
  <si>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</si>
  <si>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</si>
  <si>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XXXVIX</t>
  </si>
  <si>
    <t>XL</t>
  </si>
  <si>
    <t>UKUPNO MEDICINSKA I STOMATOLOŠKA OPREMA 011352</t>
  </si>
  <si>
    <t xml:space="preserve">UKUPNO STROJEVI, UREĐAJI, ALATI I INSTALACIJE 011361 </t>
  </si>
  <si>
    <t>UKUPNO UGRAĐENA OPREMA (011371)</t>
  </si>
  <si>
    <t>UKUPNO INVENTAR 011372</t>
  </si>
  <si>
    <t xml:space="preserve">UKUPNO MEHANIČKA OPREMA 011373 </t>
  </si>
  <si>
    <t>VOJNA OPREMA 011381</t>
  </si>
  <si>
    <t>UKUPNO POLICIJSKA OPREMA  011382</t>
  </si>
  <si>
    <t>UKUPNO SPECIJALNA OPREMA - PREČATI 011383</t>
  </si>
  <si>
    <t>UKUPNO SPECIJALNA OPREMA -OPREMA ZA PSE 011384</t>
  </si>
  <si>
    <t>UKUPNO OPREMA ZA DEAKTIVIRANJE EKSPLOZIVNIH NAPRAVA 011385</t>
  </si>
  <si>
    <t>UKUPNO SPECIJALNA OPREMA I MONITORING 011387</t>
  </si>
  <si>
    <t xml:space="preserve">UKUPNO UGOSTITELJSKA OPREMA 011391 </t>
  </si>
  <si>
    <t>XLI</t>
  </si>
  <si>
    <t>XLII</t>
  </si>
  <si>
    <t>XLIII</t>
  </si>
  <si>
    <t>XLIV</t>
  </si>
  <si>
    <t>XLV</t>
  </si>
  <si>
    <t>XLVI</t>
  </si>
  <si>
    <t>XLVII</t>
  </si>
  <si>
    <t>XLVIII</t>
  </si>
  <si>
    <t>XLIX</t>
  </si>
  <si>
    <t>L</t>
  </si>
  <si>
    <t>LI</t>
  </si>
  <si>
    <t>LII</t>
  </si>
  <si>
    <t>LIII</t>
  </si>
  <si>
    <t>LIV</t>
  </si>
  <si>
    <t>LV</t>
  </si>
  <si>
    <t xml:space="preserve">UKUPNO ŽIVOTINJE 011412 </t>
  </si>
  <si>
    <t xml:space="preserve">UKUPNO OSTALA STALNA SREDSTVA 011414 </t>
  </si>
  <si>
    <t>UKUPNO LICENCE OKO KORIŠTENJA ZEMLJIŠTA, ZNAKOVA... 011512</t>
  </si>
  <si>
    <t>UKUPNO PRAVO PO OSNOVU ULAGANJA U TUĐE ZGRADE 11513</t>
  </si>
  <si>
    <t>UKUPNO SOFTVERI 011514</t>
  </si>
  <si>
    <t xml:space="preserve">UKUPNO ULAGANJE U TUĐA SREDSTVA 011519 </t>
  </si>
  <si>
    <t>UKUPNO STUDIJE IZVODLJIVOSTI PROJEKTNE PRIPREME I PROJEKTOVANJA 011521</t>
  </si>
  <si>
    <t>ZEMLJIŠTE 011591</t>
  </si>
  <si>
    <t>UKUPNO ZGRADE 011611</t>
  </si>
  <si>
    <t>UKUPNO OSTALE ZGRADE 011619</t>
  </si>
  <si>
    <t xml:space="preserve">UKUPNO OPREMA U PRIPREMI 011621 </t>
  </si>
  <si>
    <t>UKUPNO PRIPREMA I IZGRADNJA ZGRADA 011631</t>
  </si>
  <si>
    <t>UKUPNO PRIPREMA I IZGRADNJA OSTALIH  ZGRADA 011633</t>
  </si>
  <si>
    <t>LVI</t>
  </si>
  <si>
    <t>LVII</t>
  </si>
  <si>
    <t>LVIII</t>
  </si>
  <si>
    <t>LIX</t>
  </si>
  <si>
    <t>LX</t>
  </si>
  <si>
    <t>LXI</t>
  </si>
  <si>
    <t>LXII</t>
  </si>
  <si>
    <t>LXIII</t>
  </si>
  <si>
    <t xml:space="preserve">UKUPNO  GRAĐEVINE 011691 </t>
  </si>
  <si>
    <t>UKUPNO OPREMA 011692</t>
  </si>
  <si>
    <t>OSTALO 011693</t>
  </si>
  <si>
    <t>UKUPNO OPREMA PRIVREMENO VAN UPTREBE 011721</t>
  </si>
  <si>
    <t>UKUPNO OPREMA STALNO VAN UPOTREBE 011722</t>
  </si>
  <si>
    <t>UKUPNO SREDSTVA TRAJNO VAN UPOTREBE 011730</t>
  </si>
  <si>
    <t>UKUPNO (I-LXIII)</t>
  </si>
  <si>
    <t>UKUPNO (I+II+III) :</t>
  </si>
  <si>
    <t xml:space="preserve">Izvori prihoda </t>
  </si>
  <si>
    <t>Rebalans (+,-)</t>
  </si>
  <si>
    <t>Korigovani plan (4+,-5)</t>
  </si>
  <si>
    <t>Index 7/6</t>
  </si>
  <si>
    <t>Obrazac 1.</t>
  </si>
  <si>
    <t xml:space="preserve">          Službenik za finansije</t>
  </si>
  <si>
    <t>U Obrascu 4/1 možete dodavati redove, molim Vas da pazite pri tome na formule u koloni "Ukupno zaposlenih na kraju izvještajnog perioda"!</t>
  </si>
  <si>
    <t>Prilikom popunjavanja tabela primijetit ćete da su određen formule za zbirni izračun zaključane, pa molimo da nas kontaktirate ukoliko se pojavi potreba za otključavanjem i modifikovanjem određenih polja.</t>
  </si>
  <si>
    <t>SVE UKUPNO  (I+II+II+IV+V):</t>
  </si>
  <si>
    <t>SVE UKUPNO KONTA (I+II+II+IV+V):</t>
  </si>
  <si>
    <t xml:space="preserve">Korigovani budžet       </t>
  </si>
  <si>
    <t>(4+,-5)</t>
  </si>
  <si>
    <t>NEPOREZNI PRIHODI</t>
  </si>
  <si>
    <t>Obrazac 2 zbirni je već uvezan sa Obrascima 2 neposredne potrošnje iz budžeta i svim programima posebne namjene koje imate (ako ih imate), prema tome Obrazac 2 zbirni ne treba da radite, Vi treba da unesete podatke u Obrazac 2 neposredne potrošnje kao i za svaki program posebne namjene pojedinačno (ukoliko ih imate).</t>
  </si>
  <si>
    <t xml:space="preserve"> UPUTSTVA</t>
  </si>
</sst>
</file>

<file path=xl/styles.xml><?xml version="1.0" encoding="utf-8"?>
<styleSheet xmlns="http://schemas.openxmlformats.org/spreadsheetml/2006/main">
  <numFmts count="4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"/>
    <numFmt numFmtId="191" formatCode="_-* #,##0.000\ _K_M_-;\-* #,##0.000\ _K_M_-;_-* &quot;-&quot;??\ _K_M_-;_-@_-"/>
    <numFmt numFmtId="192" formatCode="_-* #,##0.0000\ _K_M_-;\-* #,##0.0000\ _K_M_-;_-* &quot;-&quot;??\ _K_M_-;_-@_-"/>
    <numFmt numFmtId="193" formatCode="_-* #,##0.0\ _K_M_-;\-* #,##0.0\ _K_M_-;_-* &quot;-&quot;??\ _K_M_-;_-@_-"/>
    <numFmt numFmtId="194" formatCode="_-* #,##0\ _K_M_-;\-* #,##0\ _K_M_-;_-* &quot;-&quot;??\ _K_M_-;_-@_-"/>
    <numFmt numFmtId="195" formatCode="#,##0.0"/>
    <numFmt numFmtId="196" formatCode="#,##0.000"/>
    <numFmt numFmtId="197" formatCode="#,##0.0000"/>
    <numFmt numFmtId="198" formatCode="[$-141A]d\.\ mmmm\ yyyy"/>
  </numFmts>
  <fonts count="6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1"/>
      <name val="Book Antiqua"/>
      <family val="1"/>
    </font>
    <font>
      <b/>
      <sz val="12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i/>
      <sz val="12"/>
      <name val="Book Antiqua"/>
      <family val="1"/>
    </font>
    <font>
      <b/>
      <u val="single"/>
      <sz val="12"/>
      <name val="Book Antiqua"/>
      <family val="1"/>
    </font>
    <font>
      <sz val="10"/>
      <name val="Book Antiqua"/>
      <family val="1"/>
    </font>
    <font>
      <b/>
      <sz val="14"/>
      <name val="Book Antiqua"/>
      <family val="1"/>
    </font>
    <font>
      <b/>
      <sz val="16"/>
      <name val="Book Antiqua"/>
      <family val="1"/>
    </font>
    <font>
      <b/>
      <sz val="10"/>
      <name val="Book Antiqua"/>
      <family val="1"/>
    </font>
    <font>
      <u val="single"/>
      <sz val="12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12"/>
      <name val="Times New Roman"/>
      <family val="1"/>
    </font>
    <font>
      <b/>
      <sz val="7"/>
      <name val="Arial"/>
      <family val="2"/>
    </font>
    <font>
      <b/>
      <i/>
      <sz val="7"/>
      <name val="Arial"/>
      <family val="2"/>
    </font>
    <font>
      <b/>
      <u val="single"/>
      <sz val="10"/>
      <name val="Book Antiqua"/>
      <family val="1"/>
    </font>
    <font>
      <b/>
      <i/>
      <u val="single"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7" borderId="1" applyNumberFormat="0" applyAlignment="0" applyProtection="0"/>
    <xf numFmtId="0" fontId="52" fillId="0" borderId="6" applyNumberFormat="0" applyFill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0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61">
      <alignment/>
      <protection/>
    </xf>
    <xf numFmtId="4" fontId="8" fillId="24" borderId="10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9" fillId="24" borderId="12" xfId="0" applyNumberFormat="1" applyFont="1" applyFill="1" applyBorder="1" applyAlignment="1">
      <alignment horizontal="right"/>
    </xf>
    <xf numFmtId="0" fontId="3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10" fillId="0" borderId="0" xfId="0" applyNumberFormat="1" applyFont="1" applyAlignment="1">
      <alignment/>
    </xf>
    <xf numFmtId="0" fontId="8" fillId="24" borderId="0" xfId="0" applyFont="1" applyFill="1" applyBorder="1" applyAlignment="1">
      <alignment horizontal="center"/>
    </xf>
    <xf numFmtId="4" fontId="9" fillId="24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9" fontId="8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2" fillId="24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49" fontId="12" fillId="25" borderId="13" xfId="60" applyNumberFormat="1" applyFont="1" applyFill="1" applyBorder="1" applyAlignment="1" applyProtection="1">
      <alignment horizontal="center"/>
      <protection locked="0"/>
    </xf>
    <xf numFmtId="49" fontId="12" fillId="25" borderId="14" xfId="6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8" fillId="24" borderId="15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0" fontId="18" fillId="24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4" fontId="8" fillId="24" borderId="0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8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8" fillId="24" borderId="0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vertical="center" wrapText="1"/>
      <protection locked="0"/>
    </xf>
    <xf numFmtId="4" fontId="2" fillId="0" borderId="18" xfId="0" applyNumberFormat="1" applyFont="1" applyBorder="1" applyAlignment="1" applyProtection="1">
      <alignment vertical="center" wrapText="1"/>
      <protection locked="0"/>
    </xf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1" fillId="4" borderId="15" xfId="61" applyFont="1" applyFill="1" applyBorder="1" applyAlignment="1" applyProtection="1">
      <alignment horizontal="center" vertical="top"/>
      <protection locked="0"/>
    </xf>
    <xf numFmtId="14" fontId="1" fillId="4" borderId="22" xfId="62" applyNumberFormat="1" applyFont="1" applyFill="1" applyBorder="1" applyAlignment="1" applyProtection="1">
      <alignment horizontal="center" vertical="center"/>
      <protection locked="0"/>
    </xf>
    <xf numFmtId="14" fontId="1" fillId="4" borderId="0" xfId="62" applyNumberFormat="1" applyFont="1" applyFill="1" applyBorder="1" applyAlignment="1" applyProtection="1">
      <alignment horizontal="center"/>
      <protection locked="0"/>
    </xf>
    <xf numFmtId="4" fontId="8" fillId="24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24" borderId="0" xfId="0" applyFont="1" applyFill="1" applyAlignment="1">
      <alignment/>
    </xf>
    <xf numFmtId="0" fontId="1" fillId="24" borderId="0" xfId="0" applyFont="1" applyFill="1" applyAlignment="1" applyProtection="1">
      <alignment horizontal="right" indent="5"/>
      <protection locked="0"/>
    </xf>
    <xf numFmtId="0" fontId="0" fillId="24" borderId="0" xfId="0" applyFill="1" applyAlignment="1" applyProtection="1">
      <alignment/>
      <protection locked="0"/>
    </xf>
    <xf numFmtId="0" fontId="1" fillId="24" borderId="0" xfId="0" applyFont="1" applyFill="1" applyAlignment="1" applyProtection="1">
      <alignment horizontal="right"/>
      <protection locked="0"/>
    </xf>
    <xf numFmtId="0" fontId="17" fillId="0" borderId="0" xfId="0" applyFont="1" applyAlignment="1" applyProtection="1">
      <alignment vertical="center"/>
      <protection locked="0"/>
    </xf>
    <xf numFmtId="0" fontId="12" fillId="25" borderId="10" xfId="60" applyFont="1" applyFill="1" applyBorder="1" applyProtection="1">
      <alignment/>
      <protection locked="0"/>
    </xf>
    <xf numFmtId="0" fontId="12" fillId="25" borderId="13" xfId="0" applyFont="1" applyFill="1" applyBorder="1" applyAlignment="1" applyProtection="1">
      <alignment horizontal="center"/>
      <protection locked="0"/>
    </xf>
    <xf numFmtId="0" fontId="12" fillId="25" borderId="10" xfId="0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" fillId="24" borderId="23" xfId="0" applyFont="1" applyFill="1" applyBorder="1" applyAlignment="1" applyProtection="1">
      <alignment/>
      <protection locked="0"/>
    </xf>
    <xf numFmtId="0" fontId="4" fillId="24" borderId="0" xfId="0" applyFont="1" applyFill="1" applyAlignment="1" applyProtection="1">
      <alignment horizontal="left"/>
      <protection locked="0"/>
    </xf>
    <xf numFmtId="0" fontId="2" fillId="24" borderId="0" xfId="0" applyFont="1" applyFill="1" applyAlignment="1" applyProtection="1">
      <alignment horizontal="right"/>
      <protection locked="0"/>
    </xf>
    <xf numFmtId="0" fontId="0" fillId="0" borderId="0" xfId="61" applyProtection="1">
      <alignment/>
      <protection locked="0"/>
    </xf>
    <xf numFmtId="0" fontId="0" fillId="0" borderId="0" xfId="62" applyProtection="1">
      <alignment/>
      <protection locked="0"/>
    </xf>
    <xf numFmtId="0" fontId="22" fillId="7" borderId="24" xfId="0" applyFont="1" applyFill="1" applyBorder="1" applyAlignment="1">
      <alignment horizontal="left" vertical="center"/>
    </xf>
    <xf numFmtId="0" fontId="23" fillId="7" borderId="24" xfId="0" applyFont="1" applyFill="1" applyBorder="1" applyAlignment="1">
      <alignment horizontal="center" vertical="center"/>
    </xf>
    <xf numFmtId="4" fontId="21" fillId="7" borderId="24" xfId="0" applyNumberFormat="1" applyFont="1" applyFill="1" applyBorder="1" applyAlignment="1">
      <alignment horizontal="right" vertical="center"/>
    </xf>
    <xf numFmtId="0" fontId="22" fillId="15" borderId="24" xfId="0" applyFont="1" applyFill="1" applyBorder="1" applyAlignment="1">
      <alignment horizontal="left" vertical="center"/>
    </xf>
    <xf numFmtId="0" fontId="21" fillId="15" borderId="24" xfId="0" applyFont="1" applyFill="1" applyBorder="1" applyAlignment="1">
      <alignment horizontal="center" vertical="center"/>
    </xf>
    <xf numFmtId="4" fontId="21" fillId="15" borderId="24" xfId="0" applyNumberFormat="1" applyFont="1" applyFill="1" applyBorder="1" applyAlignment="1" applyProtection="1">
      <alignment horizontal="right" vertical="center"/>
      <protection locked="0"/>
    </xf>
    <xf numFmtId="0" fontId="23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right" vertical="center"/>
      <protection locked="0"/>
    </xf>
    <xf numFmtId="4" fontId="23" fillId="24" borderId="10" xfId="0" applyNumberFormat="1" applyFont="1" applyFill="1" applyBorder="1" applyAlignment="1">
      <alignment horizontal="right" vertical="center"/>
    </xf>
    <xf numFmtId="4" fontId="23" fillId="0" borderId="25" xfId="0" applyNumberFormat="1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4" fontId="23" fillId="0" borderId="11" xfId="0" applyNumberFormat="1" applyFont="1" applyBorder="1" applyAlignment="1" applyProtection="1">
      <alignment horizontal="right" vertical="center"/>
      <protection locked="0"/>
    </xf>
    <xf numFmtId="4" fontId="23" fillId="24" borderId="11" xfId="0" applyNumberFormat="1" applyFont="1" applyFill="1" applyBorder="1" applyAlignment="1">
      <alignment horizontal="right" vertical="center"/>
    </xf>
    <xf numFmtId="4" fontId="23" fillId="0" borderId="27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4" fontId="23" fillId="0" borderId="12" xfId="0" applyNumberFormat="1" applyFont="1" applyBorder="1" applyAlignment="1" applyProtection="1">
      <alignment horizontal="right" vertical="center"/>
      <protection locked="0"/>
    </xf>
    <xf numFmtId="4" fontId="23" fillId="24" borderId="12" xfId="0" applyNumberFormat="1" applyFont="1" applyFill="1" applyBorder="1" applyAlignment="1">
      <alignment horizontal="right" vertical="center"/>
    </xf>
    <xf numFmtId="4" fontId="23" fillId="0" borderId="28" xfId="0" applyNumberFormat="1" applyFont="1" applyBorder="1" applyAlignment="1">
      <alignment horizontal="right" vertical="center"/>
    </xf>
    <xf numFmtId="0" fontId="21" fillId="7" borderId="24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/>
    </xf>
    <xf numFmtId="4" fontId="23" fillId="0" borderId="20" xfId="0" applyNumberFormat="1" applyFont="1" applyBorder="1" applyAlignment="1" applyProtection="1">
      <alignment horizontal="right" vertical="center"/>
      <protection locked="0"/>
    </xf>
    <xf numFmtId="4" fontId="23" fillId="24" borderId="2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0" fontId="26" fillId="24" borderId="0" xfId="0" applyFont="1" applyFill="1" applyAlignment="1">
      <alignment horizontal="left"/>
    </xf>
    <xf numFmtId="0" fontId="26" fillId="24" borderId="0" xfId="0" applyFont="1" applyFill="1" applyAlignment="1">
      <alignment/>
    </xf>
    <xf numFmtId="0" fontId="20" fillId="4" borderId="29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0" fillId="4" borderId="21" xfId="0" applyFont="1" applyFill="1" applyBorder="1" applyAlignment="1">
      <alignment horizontal="center" vertical="center"/>
    </xf>
    <xf numFmtId="0" fontId="20" fillId="4" borderId="21" xfId="0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9" fillId="24" borderId="20" xfId="0" applyFont="1" applyFill="1" applyBorder="1" applyAlignment="1">
      <alignment horizontal="center" vertical="center"/>
    </xf>
    <xf numFmtId="0" fontId="29" fillId="24" borderId="31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4" fontId="21" fillId="4" borderId="24" xfId="0" applyNumberFormat="1" applyFont="1" applyFill="1" applyBorder="1" applyAlignment="1">
      <alignment horizontal="right" vertical="center"/>
    </xf>
    <xf numFmtId="0" fontId="21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4" fontId="21" fillId="24" borderId="0" xfId="0" applyNumberFormat="1" applyFont="1" applyFill="1" applyBorder="1" applyAlignment="1">
      <alignment/>
    </xf>
    <xf numFmtId="4" fontId="21" fillId="24" borderId="0" xfId="0" applyNumberFormat="1" applyFont="1" applyFill="1" applyBorder="1" applyAlignment="1">
      <alignment horizontal="right"/>
    </xf>
    <xf numFmtId="0" fontId="23" fillId="24" borderId="0" xfId="0" applyFont="1" applyFill="1" applyAlignment="1">
      <alignment/>
    </xf>
    <xf numFmtId="0" fontId="30" fillId="24" borderId="0" xfId="0" applyFont="1" applyFill="1" applyAlignment="1" applyProtection="1">
      <alignment horizontal="left" indent="5"/>
      <protection locked="0"/>
    </xf>
    <xf numFmtId="0" fontId="26" fillId="0" borderId="0" xfId="61" applyFont="1" applyProtection="1">
      <alignment/>
      <protection locked="0"/>
    </xf>
    <xf numFmtId="0" fontId="26" fillId="0" borderId="0" xfId="61" applyFont="1">
      <alignment/>
      <protection/>
    </xf>
    <xf numFmtId="0" fontId="27" fillId="24" borderId="0" xfId="61" applyFont="1" applyFill="1" applyAlignment="1">
      <alignment horizontal="center"/>
      <protection/>
    </xf>
    <xf numFmtId="0" fontId="31" fillId="0" borderId="0" xfId="61" applyFont="1">
      <alignment/>
      <protection/>
    </xf>
    <xf numFmtId="0" fontId="21" fillId="4" borderId="15" xfId="61" applyFont="1" applyFill="1" applyBorder="1" applyAlignment="1" applyProtection="1">
      <alignment horizontal="center" vertical="top"/>
      <protection locked="0"/>
    </xf>
    <xf numFmtId="0" fontId="29" fillId="24" borderId="32" xfId="61" applyFont="1" applyFill="1" applyBorder="1" applyAlignment="1">
      <alignment horizontal="center"/>
      <protection/>
    </xf>
    <xf numFmtId="0" fontId="29" fillId="24" borderId="33" xfId="61" applyFont="1" applyFill="1" applyBorder="1" applyAlignment="1">
      <alignment horizontal="center"/>
      <protection/>
    </xf>
    <xf numFmtId="0" fontId="29" fillId="24" borderId="34" xfId="61" applyFont="1" applyFill="1" applyBorder="1" applyAlignment="1">
      <alignment horizontal="center"/>
      <protection/>
    </xf>
    <xf numFmtId="0" fontId="29" fillId="0" borderId="0" xfId="61" applyFont="1">
      <alignment/>
      <protection/>
    </xf>
    <xf numFmtId="4" fontId="21" fillId="22" borderId="24" xfId="61" applyNumberFormat="1" applyFont="1" applyFill="1" applyBorder="1" applyAlignment="1" applyProtection="1">
      <alignment horizontal="center" vertical="center"/>
      <protection locked="0"/>
    </xf>
    <xf numFmtId="4" fontId="21" fillId="22" borderId="35" xfId="61" applyNumberFormat="1" applyFont="1" applyFill="1" applyBorder="1" applyAlignment="1">
      <alignment horizontal="center" vertical="center"/>
      <protection/>
    </xf>
    <xf numFmtId="0" fontId="26" fillId="0" borderId="0" xfId="61" applyFont="1" applyAlignment="1">
      <alignment horizontal="center" vertical="center"/>
      <protection/>
    </xf>
    <xf numFmtId="0" fontId="26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right" wrapText="1"/>
    </xf>
    <xf numFmtId="0" fontId="32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" fillId="0" borderId="38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center"/>
    </xf>
    <xf numFmtId="3" fontId="0" fillId="24" borderId="39" xfId="0" applyNumberFormat="1" applyFont="1" applyFill="1" applyBorder="1" applyAlignment="1">
      <alignment horizontal="right"/>
    </xf>
    <xf numFmtId="3" fontId="0" fillId="24" borderId="40" xfId="0" applyNumberFormat="1" applyFont="1" applyFill="1" applyBorder="1" applyAlignment="1">
      <alignment horizontal="right"/>
    </xf>
    <xf numFmtId="3" fontId="0" fillId="24" borderId="24" xfId="0" applyNumberFormat="1" applyFont="1" applyFill="1" applyBorder="1" applyAlignment="1">
      <alignment horizontal="right"/>
    </xf>
    <xf numFmtId="3" fontId="0" fillId="0" borderId="31" xfId="0" applyNumberFormat="1" applyFont="1" applyBorder="1" applyAlignment="1">
      <alignment horizontal="right" vertical="center"/>
    </xf>
    <xf numFmtId="0" fontId="32" fillId="0" borderId="3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3" fontId="32" fillId="0" borderId="24" xfId="0" applyNumberFormat="1" applyFont="1" applyBorder="1" applyAlignment="1">
      <alignment horizontal="right" vertical="center"/>
    </xf>
    <xf numFmtId="3" fontId="32" fillId="0" borderId="35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21" fillId="7" borderId="35" xfId="0" applyNumberFormat="1" applyFont="1" applyFill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2" fillId="7" borderId="39" xfId="0" applyFont="1" applyFill="1" applyBorder="1" applyAlignment="1">
      <alignment horizontal="center" vertical="center"/>
    </xf>
    <xf numFmtId="0" fontId="22" fillId="15" borderId="39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4" fontId="21" fillId="15" borderId="35" xfId="0" applyNumberFormat="1" applyFont="1" applyFill="1" applyBorder="1" applyAlignment="1" applyProtection="1">
      <alignment horizontal="right" vertical="center"/>
      <protection locked="0"/>
    </xf>
    <xf numFmtId="49" fontId="1" fillId="24" borderId="0" xfId="0" applyNumberFormat="1" applyFont="1" applyFill="1" applyBorder="1" applyAlignment="1" applyProtection="1">
      <alignment/>
      <protection locked="0"/>
    </xf>
    <xf numFmtId="49" fontId="1" fillId="24" borderId="23" xfId="0" applyNumberFormat="1" applyFont="1" applyFill="1" applyBorder="1" applyAlignment="1" applyProtection="1">
      <alignment/>
      <protection locked="0"/>
    </xf>
    <xf numFmtId="0" fontId="26" fillId="0" borderId="0" xfId="0" applyFont="1" applyAlignment="1">
      <alignment wrapText="1"/>
    </xf>
    <xf numFmtId="4" fontId="1" fillId="7" borderId="42" xfId="0" applyNumberFormat="1" applyFont="1" applyFill="1" applyBorder="1" applyAlignment="1" applyProtection="1">
      <alignment vertical="center" wrapText="1"/>
      <protection/>
    </xf>
    <xf numFmtId="4" fontId="21" fillId="4" borderId="35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18" fillId="24" borderId="24" xfId="0" applyFont="1" applyFill="1" applyBorder="1" applyAlignment="1">
      <alignment horizontal="center"/>
    </xf>
    <xf numFmtId="0" fontId="18" fillId="24" borderId="35" xfId="0" applyFont="1" applyFill="1" applyBorder="1" applyAlignment="1">
      <alignment horizontal="center"/>
    </xf>
    <xf numFmtId="0" fontId="1" fillId="24" borderId="23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left" wrapText="1"/>
    </xf>
    <xf numFmtId="0" fontId="8" fillId="24" borderId="11" xfId="0" applyFont="1" applyFill="1" applyBorder="1" applyAlignment="1">
      <alignment horizontal="left" wrapText="1"/>
    </xf>
    <xf numFmtId="0" fontId="8" fillId="24" borderId="12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18" fillId="24" borderId="39" xfId="0" applyFont="1" applyFill="1" applyBorder="1" applyAlignment="1">
      <alignment horizontal="center" vertical="center"/>
    </xf>
    <xf numFmtId="0" fontId="1" fillId="24" borderId="23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Alignment="1">
      <alignment horizontal="left" vertical="center"/>
    </xf>
    <xf numFmtId="49" fontId="8" fillId="0" borderId="43" xfId="0" applyNumberFormat="1" applyFont="1" applyBorder="1" applyAlignment="1">
      <alignment horizontal="left" vertic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45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1" fontId="9" fillId="24" borderId="0" xfId="42" applyFont="1" applyFill="1" applyBorder="1" applyAlignment="1">
      <alignment vertical="center"/>
    </xf>
    <xf numFmtId="4" fontId="8" fillId="24" borderId="25" xfId="0" applyNumberFormat="1" applyFont="1" applyFill="1" applyBorder="1" applyAlignment="1">
      <alignment horizontal="right"/>
    </xf>
    <xf numFmtId="4" fontId="8" fillId="24" borderId="11" xfId="0" applyNumberFormat="1" applyFont="1" applyFill="1" applyBorder="1" applyAlignment="1" applyProtection="1">
      <alignment horizontal="right"/>
      <protection locked="0"/>
    </xf>
    <xf numFmtId="4" fontId="8" fillId="24" borderId="11" xfId="0" applyNumberFormat="1" applyFont="1" applyFill="1" applyBorder="1" applyAlignment="1">
      <alignment horizontal="right"/>
    </xf>
    <xf numFmtId="4" fontId="8" fillId="24" borderId="12" xfId="0" applyNumberFormat="1" applyFont="1" applyFill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8" fillId="24" borderId="24" xfId="0" applyFont="1" applyFill="1" applyBorder="1" applyAlignment="1">
      <alignment horizontal="center" wrapText="1"/>
    </xf>
    <xf numFmtId="0" fontId="9" fillId="24" borderId="46" xfId="0" applyFont="1" applyFill="1" applyBorder="1" applyAlignment="1" applyProtection="1">
      <alignment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47" xfId="0" applyFont="1" applyFill="1" applyBorder="1" applyAlignment="1" applyProtection="1">
      <alignment vertical="center"/>
      <protection locked="0"/>
    </xf>
    <xf numFmtId="0" fontId="9" fillId="24" borderId="46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46" xfId="0" applyFont="1" applyFill="1" applyBorder="1" applyAlignment="1" applyProtection="1">
      <alignment horizontal="left" vertical="center"/>
      <protection locked="0"/>
    </xf>
    <xf numFmtId="0" fontId="9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49" xfId="0" applyFont="1" applyFill="1" applyBorder="1" applyAlignment="1" applyProtection="1">
      <alignment vertical="center"/>
      <protection locked="0"/>
    </xf>
    <xf numFmtId="0" fontId="9" fillId="0" borderId="46" xfId="0" applyFont="1" applyFill="1" applyBorder="1" applyAlignment="1" applyProtection="1">
      <alignment vertical="center" wrapText="1"/>
      <protection locked="0"/>
    </xf>
    <xf numFmtId="0" fontId="9" fillId="0" borderId="46" xfId="0" applyFont="1" applyFill="1" applyBorder="1" applyAlignment="1" applyProtection="1">
      <alignment horizontal="left" vertical="center" wrapText="1"/>
      <protection locked="0"/>
    </xf>
    <xf numFmtId="0" fontId="9" fillId="0" borderId="4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24" borderId="42" xfId="0" applyFont="1" applyFill="1" applyBorder="1" applyAlignment="1" applyProtection="1">
      <alignment horizontal="center" vertical="center"/>
      <protection locked="0"/>
    </xf>
    <xf numFmtId="0" fontId="8" fillId="24" borderId="17" xfId="0" applyFont="1" applyFill="1" applyBorder="1" applyAlignment="1" applyProtection="1">
      <alignment horizontal="center" vertical="center"/>
      <protection locked="0"/>
    </xf>
    <xf numFmtId="0" fontId="8" fillId="24" borderId="18" xfId="0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4" fontId="0" fillId="24" borderId="0" xfId="0" applyNumberFormat="1" applyFill="1" applyAlignment="1">
      <alignment horizontal="center"/>
    </xf>
    <xf numFmtId="4" fontId="1" fillId="24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5" fillId="0" borderId="0" xfId="0" applyNumberFormat="1" applyFont="1" applyAlignment="1" applyProtection="1">
      <alignment horizontal="center"/>
      <protection locked="0"/>
    </xf>
    <xf numFmtId="4" fontId="9" fillId="7" borderId="50" xfId="0" applyNumberFormat="1" applyFont="1" applyFill="1" applyBorder="1" applyAlignment="1">
      <alignment vertical="center"/>
    </xf>
    <xf numFmtId="4" fontId="11" fillId="24" borderId="0" xfId="0" applyNumberFormat="1" applyFont="1" applyFill="1" applyBorder="1" applyAlignment="1">
      <alignment vertical="center"/>
    </xf>
    <xf numFmtId="4" fontId="9" fillId="7" borderId="50" xfId="0" applyNumberFormat="1" applyFont="1" applyFill="1" applyBorder="1" applyAlignment="1">
      <alignment horizontal="right" vertical="center"/>
    </xf>
    <xf numFmtId="171" fontId="9" fillId="24" borderId="0" xfId="42" applyFont="1" applyFill="1" applyBorder="1" applyAlignment="1">
      <alignment horizontal="center" vertical="center"/>
    </xf>
    <xf numFmtId="4" fontId="9" fillId="24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18" fillId="24" borderId="51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horizontal="center" wrapText="1"/>
    </xf>
    <xf numFmtId="0" fontId="9" fillId="4" borderId="52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4" borderId="54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4" fontId="9" fillId="4" borderId="56" xfId="0" applyNumberFormat="1" applyFont="1" applyFill="1" applyBorder="1" applyAlignment="1">
      <alignment horizontal="center" vertical="center"/>
    </xf>
    <xf numFmtId="0" fontId="9" fillId="4" borderId="54" xfId="0" applyFont="1" applyFill="1" applyBorder="1" applyAlignment="1" applyProtection="1">
      <alignment horizontal="center" vertical="center" wrapText="1"/>
      <protection locked="0"/>
    </xf>
    <xf numFmtId="4" fontId="8" fillId="0" borderId="57" xfId="0" applyNumberFormat="1" applyFont="1" applyBorder="1" applyAlignment="1" applyProtection="1">
      <alignment horizontal="center" vertical="center"/>
      <protection locked="0"/>
    </xf>
    <xf numFmtId="4" fontId="8" fillId="24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" fontId="8" fillId="24" borderId="18" xfId="0" applyNumberFormat="1" applyFont="1" applyFill="1" applyBorder="1" applyAlignment="1" applyProtection="1">
      <alignment horizontal="right" vertical="center"/>
      <protection locked="0"/>
    </xf>
    <xf numFmtId="0" fontId="8" fillId="24" borderId="19" xfId="0" applyFont="1" applyFill="1" applyBorder="1" applyAlignment="1" applyProtection="1">
      <alignment horizontal="center" vertical="center"/>
      <protection locked="0"/>
    </xf>
    <xf numFmtId="4" fontId="8" fillId="24" borderId="19" xfId="0" applyNumberFormat="1" applyFont="1" applyFill="1" applyBorder="1" applyAlignment="1" applyProtection="1">
      <alignment horizontal="right" vertical="center"/>
      <protection locked="0"/>
    </xf>
    <xf numFmtId="4" fontId="8" fillId="0" borderId="58" xfId="0" applyNumberFormat="1" applyFont="1" applyBorder="1" applyAlignment="1" applyProtection="1">
      <alignment horizontal="center" vertical="center"/>
      <protection locked="0"/>
    </xf>
    <xf numFmtId="4" fontId="9" fillId="24" borderId="39" xfId="0" applyNumberFormat="1" applyFont="1" applyFill="1" applyBorder="1" applyAlignment="1" applyProtection="1">
      <alignment horizontal="center" vertical="center"/>
      <protection locked="0"/>
    </xf>
    <xf numFmtId="4" fontId="9" fillId="24" borderId="48" xfId="0" applyNumberFormat="1" applyFont="1" applyFill="1" applyBorder="1" applyAlignment="1" applyProtection="1">
      <alignment horizontal="center" vertical="center"/>
      <protection locked="0"/>
    </xf>
    <xf numFmtId="4" fontId="9" fillId="24" borderId="4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4" fontId="8" fillId="0" borderId="59" xfId="0" applyNumberFormat="1" applyFont="1" applyBorder="1" applyAlignment="1" applyProtection="1">
      <alignment horizontal="center" vertical="center"/>
      <protection locked="0"/>
    </xf>
    <xf numFmtId="4" fontId="8" fillId="24" borderId="17" xfId="0" applyNumberFormat="1" applyFont="1" applyFill="1" applyBorder="1" applyAlignment="1" applyProtection="1">
      <alignment vertical="center"/>
      <protection locked="0"/>
    </xf>
    <xf numFmtId="4" fontId="8" fillId="24" borderId="18" xfId="0" applyNumberFormat="1" applyFont="1" applyFill="1" applyBorder="1" applyAlignment="1" applyProtection="1">
      <alignment vertical="center"/>
      <protection locked="0"/>
    </xf>
    <xf numFmtId="4" fontId="9" fillId="24" borderId="18" xfId="0" applyNumberFormat="1" applyFont="1" applyFill="1" applyBorder="1" applyAlignment="1" applyProtection="1">
      <alignment vertical="center"/>
      <protection locked="0"/>
    </xf>
    <xf numFmtId="0" fontId="8" fillId="24" borderId="18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9" fillId="24" borderId="42" xfId="0" applyFont="1" applyFill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21" xfId="0" applyNumberFormat="1" applyFont="1" applyBorder="1" applyAlignment="1" applyProtection="1">
      <alignment horizontal="center" vertical="center"/>
      <protection locked="0"/>
    </xf>
    <xf numFmtId="4" fontId="9" fillId="10" borderId="39" xfId="0" applyNumberFormat="1" applyFont="1" applyFill="1" applyBorder="1" applyAlignment="1" applyProtection="1">
      <alignment horizontal="center" vertical="center"/>
      <protection locked="0"/>
    </xf>
    <xf numFmtId="0" fontId="9" fillId="10" borderId="42" xfId="0" applyFont="1" applyFill="1" applyBorder="1" applyAlignment="1" applyProtection="1">
      <alignment vertical="center"/>
      <protection locked="0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8" fillId="24" borderId="0" xfId="0" applyFont="1" applyFill="1" applyAlignment="1">
      <alignment horizontal="left"/>
    </xf>
    <xf numFmtId="4" fontId="8" fillId="24" borderId="0" xfId="0" applyNumberFormat="1" applyFont="1" applyFill="1" applyAlignment="1">
      <alignment horizont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1" fillId="0" borderId="49" xfId="0" applyFont="1" applyBorder="1" applyAlignment="1">
      <alignment/>
    </xf>
    <xf numFmtId="0" fontId="1" fillId="24" borderId="23" xfId="0" applyFont="1" applyFill="1" applyBorder="1" applyAlignment="1" applyProtection="1">
      <alignment/>
      <protection locked="0"/>
    </xf>
    <xf numFmtId="0" fontId="4" fillId="24" borderId="0" xfId="0" applyFont="1" applyFill="1" applyAlignment="1" applyProtection="1">
      <alignment horizontal="left" indent="5"/>
      <protection locked="0"/>
    </xf>
    <xf numFmtId="0" fontId="1" fillId="24" borderId="0" xfId="0" applyFont="1" applyFill="1" applyBorder="1" applyAlignment="1" applyProtection="1">
      <alignment horizontal="left" indent="5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24" borderId="23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" fillId="4" borderId="48" xfId="59" applyFont="1" applyFill="1" applyBorder="1" applyAlignment="1" applyProtection="1">
      <alignment horizontal="center"/>
      <protection/>
    </xf>
    <xf numFmtId="0" fontId="5" fillId="4" borderId="42" xfId="59" applyFont="1" applyFill="1" applyBorder="1" applyAlignment="1" applyProtection="1">
      <alignment horizontal="center"/>
      <protection/>
    </xf>
    <xf numFmtId="0" fontId="5" fillId="4" borderId="54" xfId="59" applyFont="1" applyFill="1" applyBorder="1" applyAlignment="1" applyProtection="1">
      <alignment horizontal="center"/>
      <protection/>
    </xf>
    <xf numFmtId="0" fontId="59" fillId="0" borderId="0" xfId="0" applyFont="1" applyAlignment="1" applyProtection="1">
      <alignment/>
      <protection/>
    </xf>
    <xf numFmtId="0" fontId="1" fillId="4" borderId="24" xfId="59" applyNumberFormat="1" applyFont="1" applyFill="1" applyBorder="1" applyAlignment="1" applyProtection="1">
      <alignment horizontal="center"/>
      <protection/>
    </xf>
    <xf numFmtId="3" fontId="1" fillId="4" borderId="56" xfId="59" applyNumberFormat="1" applyFont="1" applyFill="1" applyBorder="1" applyAlignment="1" applyProtection="1">
      <alignment horizontal="right"/>
      <protection/>
    </xf>
    <xf numFmtId="3" fontId="1" fillId="4" borderId="35" xfId="59" applyNumberFormat="1" applyFont="1" applyFill="1" applyBorder="1" applyAlignment="1" applyProtection="1">
      <alignment horizontal="right"/>
      <protection/>
    </xf>
    <xf numFmtId="4" fontId="2" fillId="0" borderId="10" xfId="61" applyNumberFormat="1" applyFont="1" applyBorder="1" applyAlignment="1" applyProtection="1">
      <alignment horizontal="right"/>
      <protection locked="0"/>
    </xf>
    <xf numFmtId="4" fontId="2" fillId="0" borderId="12" xfId="61" applyNumberFormat="1" applyFont="1" applyBorder="1" applyAlignment="1" applyProtection="1">
      <alignment horizontal="right"/>
      <protection locked="0"/>
    </xf>
    <xf numFmtId="4" fontId="2" fillId="0" borderId="10" xfId="61" applyNumberFormat="1" applyFont="1" applyFill="1" applyBorder="1" applyAlignment="1" applyProtection="1">
      <alignment horizontal="right"/>
      <protection locked="0"/>
    </xf>
    <xf numFmtId="4" fontId="2" fillId="24" borderId="11" xfId="61" applyNumberFormat="1" applyFont="1" applyFill="1" applyBorder="1" applyAlignment="1" applyProtection="1">
      <alignment horizontal="right"/>
      <protection locked="0"/>
    </xf>
    <xf numFmtId="4" fontId="2" fillId="24" borderId="12" xfId="61" applyNumberFormat="1" applyFont="1" applyFill="1" applyBorder="1" applyAlignment="1" applyProtection="1">
      <alignment horizontal="right"/>
      <protection locked="0"/>
    </xf>
    <xf numFmtId="3" fontId="1" fillId="22" borderId="24" xfId="61" applyNumberFormat="1" applyFont="1" applyFill="1" applyBorder="1" applyAlignment="1" applyProtection="1">
      <alignment horizontal="right" vertical="center"/>
      <protection locked="0"/>
    </xf>
    <xf numFmtId="0" fontId="2" fillId="0" borderId="23" xfId="62" applyFont="1" applyBorder="1" applyAlignment="1" applyProtection="1">
      <alignment horizontal="center" vertical="center"/>
      <protection locked="0"/>
    </xf>
    <xf numFmtId="3" fontId="2" fillId="0" borderId="17" xfId="62" applyNumberFormat="1" applyFont="1" applyBorder="1" applyAlignment="1" applyProtection="1">
      <alignment horizontal="center" vertical="center"/>
      <protection locked="0"/>
    </xf>
    <xf numFmtId="0" fontId="2" fillId="0" borderId="60" xfId="62" applyFont="1" applyBorder="1" applyAlignment="1" applyProtection="1">
      <alignment vertical="center"/>
      <protection locked="0"/>
    </xf>
    <xf numFmtId="0" fontId="2" fillId="0" borderId="10" xfId="62" applyFont="1" applyBorder="1" applyAlignment="1" applyProtection="1">
      <alignment vertical="center"/>
      <protection locked="0"/>
    </xf>
    <xf numFmtId="0" fontId="2" fillId="0" borderId="59" xfId="62" applyFont="1" applyBorder="1" applyAlignment="1" applyProtection="1">
      <alignment vertical="center"/>
      <protection locked="0"/>
    </xf>
    <xf numFmtId="0" fontId="2" fillId="0" borderId="17" xfId="62" applyFont="1" applyBorder="1" applyAlignment="1" applyProtection="1">
      <alignment horizontal="center" vertical="center"/>
      <protection locked="0"/>
    </xf>
    <xf numFmtId="0" fontId="2" fillId="0" borderId="44" xfId="62" applyFont="1" applyBorder="1" applyAlignment="1" applyProtection="1">
      <alignment horizontal="left" vertical="center"/>
      <protection locked="0"/>
    </xf>
    <xf numFmtId="0" fontId="2" fillId="0" borderId="61" xfId="62" applyFont="1" applyBorder="1" applyAlignment="1" applyProtection="1">
      <alignment horizontal="left" vertical="center"/>
      <protection locked="0"/>
    </xf>
    <xf numFmtId="0" fontId="2" fillId="0" borderId="47" xfId="62" applyFont="1" applyBorder="1" applyAlignment="1" applyProtection="1">
      <alignment horizontal="center" vertical="center"/>
      <protection locked="0"/>
    </xf>
    <xf numFmtId="3" fontId="2" fillId="0" borderId="18" xfId="62" applyNumberFormat="1" applyFont="1" applyBorder="1" applyAlignment="1" applyProtection="1">
      <alignment horizontal="center" vertical="center"/>
      <protection locked="0"/>
    </xf>
    <xf numFmtId="0" fontId="2" fillId="0" borderId="62" xfId="62" applyFont="1" applyBorder="1" applyAlignment="1" applyProtection="1">
      <alignment vertical="center"/>
      <protection locked="0"/>
    </xf>
    <xf numFmtId="0" fontId="2" fillId="0" borderId="11" xfId="62" applyFont="1" applyBorder="1" applyAlignment="1" applyProtection="1">
      <alignment vertical="center"/>
      <protection locked="0"/>
    </xf>
    <xf numFmtId="0" fontId="2" fillId="0" borderId="57" xfId="62" applyFont="1" applyBorder="1" applyAlignment="1" applyProtection="1">
      <alignment vertical="center"/>
      <protection locked="0"/>
    </xf>
    <xf numFmtId="0" fontId="2" fillId="0" borderId="18" xfId="62" applyFont="1" applyBorder="1" applyAlignment="1" applyProtection="1">
      <alignment horizontal="center" vertical="center"/>
      <protection locked="0"/>
    </xf>
    <xf numFmtId="0" fontId="2" fillId="0" borderId="63" xfId="62" applyFont="1" applyBorder="1" applyAlignment="1" applyProtection="1">
      <alignment horizontal="center" vertical="center"/>
      <protection locked="0"/>
    </xf>
    <xf numFmtId="3" fontId="2" fillId="0" borderId="64" xfId="62" applyNumberFormat="1" applyFont="1" applyBorder="1" applyAlignment="1" applyProtection="1">
      <alignment horizontal="center" vertical="center"/>
      <protection locked="0"/>
    </xf>
    <xf numFmtId="0" fontId="2" fillId="0" borderId="65" xfId="62" applyFont="1" applyBorder="1" applyAlignment="1" applyProtection="1">
      <alignment vertical="center"/>
      <protection locked="0"/>
    </xf>
    <xf numFmtId="0" fontId="2" fillId="0" borderId="38" xfId="62" applyFont="1" applyBorder="1" applyAlignment="1" applyProtection="1">
      <alignment vertical="center"/>
      <protection locked="0"/>
    </xf>
    <xf numFmtId="0" fontId="2" fillId="0" borderId="66" xfId="62" applyFont="1" applyBorder="1" applyAlignment="1" applyProtection="1">
      <alignment vertical="center"/>
      <protection locked="0"/>
    </xf>
    <xf numFmtId="0" fontId="2" fillId="0" borderId="64" xfId="62" applyFont="1" applyBorder="1" applyAlignment="1" applyProtection="1">
      <alignment horizontal="center" vertical="center"/>
      <protection locked="0"/>
    </xf>
    <xf numFmtId="0" fontId="19" fillId="24" borderId="0" xfId="0" applyFont="1" applyFill="1" applyBorder="1" applyAlignment="1" applyProtection="1">
      <alignment horizontal="left" indent="5"/>
      <protection locked="0"/>
    </xf>
    <xf numFmtId="3" fontId="0" fillId="24" borderId="0" xfId="0" applyNumberFormat="1" applyFill="1" applyAlignment="1">
      <alignment horizontal="left"/>
    </xf>
    <xf numFmtId="3" fontId="1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3" fontId="9" fillId="4" borderId="39" xfId="0" applyNumberFormat="1" applyFont="1" applyFill="1" applyBorder="1" applyAlignment="1">
      <alignment horizontal="center" vertical="center"/>
    </xf>
    <xf numFmtId="3" fontId="8" fillId="24" borderId="26" xfId="0" applyNumberFormat="1" applyFont="1" applyFill="1" applyBorder="1" applyAlignment="1" applyProtection="1">
      <alignment horizontal="center" vertical="center"/>
      <protection locked="0"/>
    </xf>
    <xf numFmtId="3" fontId="8" fillId="24" borderId="41" xfId="0" applyNumberFormat="1" applyFont="1" applyFill="1" applyBorder="1" applyAlignment="1" applyProtection="1">
      <alignment horizontal="center" vertical="center"/>
      <protection locked="0"/>
    </xf>
    <xf numFmtId="3" fontId="9" fillId="24" borderId="39" xfId="0" applyNumberFormat="1" applyFont="1" applyFill="1" applyBorder="1" applyAlignment="1" applyProtection="1">
      <alignment horizontal="center" vertical="center"/>
      <protection locked="0"/>
    </xf>
    <xf numFmtId="3" fontId="8" fillId="24" borderId="13" xfId="0" applyNumberFormat="1" applyFont="1" applyFill="1" applyBorder="1" applyAlignment="1" applyProtection="1">
      <alignment horizontal="center" vertical="center"/>
      <protection locked="0"/>
    </xf>
    <xf numFmtId="3" fontId="8" fillId="24" borderId="14" xfId="0" applyNumberFormat="1" applyFont="1" applyFill="1" applyBorder="1" applyAlignment="1" applyProtection="1">
      <alignment horizontal="center" vertical="center"/>
      <protection locked="0"/>
    </xf>
    <xf numFmtId="3" fontId="9" fillId="10" borderId="39" xfId="0" applyNumberFormat="1" applyFont="1" applyFill="1" applyBorder="1" applyAlignment="1" applyProtection="1">
      <alignment horizontal="center" vertical="center"/>
      <protection locked="0"/>
    </xf>
    <xf numFmtId="3" fontId="8" fillId="0" borderId="0" xfId="0" applyNumberFormat="1" applyFont="1" applyAlignment="1">
      <alignment/>
    </xf>
    <xf numFmtId="3" fontId="8" fillId="24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3" fontId="8" fillId="24" borderId="0" xfId="0" applyNumberFormat="1" applyFont="1" applyFill="1" applyAlignment="1">
      <alignment horizontal="center"/>
    </xf>
    <xf numFmtId="3" fontId="8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18" fillId="24" borderId="67" xfId="0" applyFont="1" applyFill="1" applyBorder="1" applyAlignment="1">
      <alignment horizontal="center"/>
    </xf>
    <xf numFmtId="0" fontId="18" fillId="24" borderId="42" xfId="0" applyFont="1" applyFill="1" applyBorder="1" applyAlignment="1">
      <alignment horizontal="center"/>
    </xf>
    <xf numFmtId="3" fontId="18" fillId="24" borderId="51" xfId="0" applyNumberFormat="1" applyFont="1" applyFill="1" applyBorder="1" applyAlignment="1">
      <alignment horizontal="center"/>
    </xf>
    <xf numFmtId="3" fontId="18" fillId="24" borderId="30" xfId="0" applyNumberFormat="1" applyFont="1" applyFill="1" applyBorder="1" applyAlignment="1">
      <alignment horizontal="center"/>
    </xf>
    <xf numFmtId="0" fontId="18" fillId="24" borderId="54" xfId="0" applyFont="1" applyFill="1" applyBorder="1" applyAlignment="1" applyProtection="1">
      <alignment horizontal="center"/>
      <protection locked="0"/>
    </xf>
    <xf numFmtId="0" fontId="12" fillId="25" borderId="10" xfId="60" applyFont="1" applyFill="1" applyBorder="1" applyAlignment="1" applyProtection="1">
      <alignment horizontal="center"/>
      <protection locked="0"/>
    </xf>
    <xf numFmtId="49" fontId="12" fillId="25" borderId="26" xfId="60" applyNumberFormat="1" applyFont="1" applyFill="1" applyBorder="1" applyAlignment="1" applyProtection="1">
      <alignment horizontal="center"/>
      <protection locked="0"/>
    </xf>
    <xf numFmtId="0" fontId="12" fillId="25" borderId="11" xfId="60" applyFont="1" applyFill="1" applyBorder="1" applyProtection="1">
      <alignment/>
      <protection locked="0"/>
    </xf>
    <xf numFmtId="0" fontId="12" fillId="25" borderId="11" xfId="60" applyFont="1" applyFill="1" applyBorder="1" applyAlignment="1" applyProtection="1">
      <alignment horizontal="center"/>
      <protection locked="0"/>
    </xf>
    <xf numFmtId="49" fontId="12" fillId="25" borderId="41" xfId="60" applyNumberFormat="1" applyFont="1" applyFill="1" applyBorder="1" applyAlignment="1" applyProtection="1">
      <alignment horizontal="center"/>
      <protection locked="0"/>
    </xf>
    <xf numFmtId="0" fontId="12" fillId="25" borderId="12" xfId="60" applyFont="1" applyFill="1" applyBorder="1" applyProtection="1">
      <alignment/>
      <protection locked="0"/>
    </xf>
    <xf numFmtId="0" fontId="12" fillId="25" borderId="12" xfId="60" applyFont="1" applyFill="1" applyBorder="1" applyAlignment="1" applyProtection="1">
      <alignment horizontal="center"/>
      <protection locked="0"/>
    </xf>
    <xf numFmtId="0" fontId="32" fillId="26" borderId="48" xfId="60" applyFont="1" applyFill="1" applyBorder="1" applyAlignment="1" applyProtection="1">
      <alignment horizontal="center" vertical="center"/>
      <protection locked="0"/>
    </xf>
    <xf numFmtId="0" fontId="32" fillId="26" borderId="24" xfId="60" applyFont="1" applyFill="1" applyBorder="1" applyAlignment="1" applyProtection="1">
      <alignment vertical="center"/>
      <protection locked="0"/>
    </xf>
    <xf numFmtId="0" fontId="32" fillId="26" borderId="40" xfId="60" applyFont="1" applyFill="1" applyBorder="1" applyAlignment="1" applyProtection="1">
      <alignment horizontal="center" vertical="center"/>
      <protection locked="0"/>
    </xf>
    <xf numFmtId="49" fontId="36" fillId="27" borderId="51" xfId="60" applyNumberFormat="1" applyFont="1" applyFill="1" applyBorder="1" applyAlignment="1" applyProtection="1">
      <alignment horizontal="center"/>
      <protection locked="0"/>
    </xf>
    <xf numFmtId="0" fontId="36" fillId="27" borderId="15" xfId="60" applyFont="1" applyFill="1" applyBorder="1" applyProtection="1">
      <alignment/>
      <protection locked="0"/>
    </xf>
    <xf numFmtId="0" fontId="36" fillId="27" borderId="15" xfId="60" applyFont="1" applyFill="1" applyBorder="1" applyAlignment="1" applyProtection="1">
      <alignment horizontal="center"/>
      <protection locked="0"/>
    </xf>
    <xf numFmtId="49" fontId="36" fillId="27" borderId="39" xfId="60" applyNumberFormat="1" applyFont="1" applyFill="1" applyBorder="1" applyAlignment="1" applyProtection="1">
      <alignment horizontal="center"/>
      <protection locked="0"/>
    </xf>
    <xf numFmtId="0" fontId="36" fillId="27" borderId="24" xfId="60" applyFont="1" applyFill="1" applyBorder="1" applyProtection="1">
      <alignment/>
      <protection locked="0"/>
    </xf>
    <xf numFmtId="0" fontId="36" fillId="27" borderId="24" xfId="60" applyFont="1" applyFill="1" applyBorder="1" applyAlignment="1" applyProtection="1">
      <alignment horizontal="center"/>
      <protection locked="0"/>
    </xf>
    <xf numFmtId="0" fontId="12" fillId="25" borderId="10" xfId="60" applyFont="1" applyFill="1" applyBorder="1" applyAlignment="1" applyProtection="1">
      <alignment horizontal="left"/>
      <protection locked="0"/>
    </xf>
    <xf numFmtId="0" fontId="12" fillId="25" borderId="11" xfId="60" applyFont="1" applyFill="1" applyBorder="1" applyAlignment="1" applyProtection="1">
      <alignment horizontal="left"/>
      <protection locked="0"/>
    </xf>
    <xf numFmtId="0" fontId="12" fillId="25" borderId="12" xfId="60" applyFont="1" applyFill="1" applyBorder="1" applyAlignment="1" applyProtection="1">
      <alignment horizontal="left"/>
      <protection locked="0"/>
    </xf>
    <xf numFmtId="0" fontId="36" fillId="27" borderId="39" xfId="60" applyFont="1" applyFill="1" applyBorder="1" applyAlignment="1" applyProtection="1">
      <alignment horizontal="center"/>
      <protection locked="0"/>
    </xf>
    <xf numFmtId="0" fontId="12" fillId="25" borderId="20" xfId="60" applyFont="1" applyFill="1" applyBorder="1" applyProtection="1">
      <alignment/>
      <protection locked="0"/>
    </xf>
    <xf numFmtId="0" fontId="12" fillId="25" borderId="20" xfId="60" applyFont="1" applyFill="1" applyBorder="1" applyAlignment="1" applyProtection="1">
      <alignment horizontal="center"/>
      <protection locked="0"/>
    </xf>
    <xf numFmtId="3" fontId="12" fillId="25" borderId="21" xfId="0" applyNumberFormat="1" applyFont="1" applyFill="1" applyBorder="1" applyAlignment="1" applyProtection="1">
      <alignment horizontal="right"/>
      <protection locked="0"/>
    </xf>
    <xf numFmtId="3" fontId="12" fillId="0" borderId="31" xfId="0" applyNumberFormat="1" applyFont="1" applyFill="1" applyBorder="1" applyAlignment="1" applyProtection="1">
      <alignment horizontal="right"/>
      <protection locked="0"/>
    </xf>
    <xf numFmtId="49" fontId="12" fillId="25" borderId="68" xfId="60" applyNumberFormat="1" applyFont="1" applyFill="1" applyBorder="1" applyAlignment="1" applyProtection="1">
      <alignment horizontal="center"/>
      <protection locked="0"/>
    </xf>
    <xf numFmtId="0" fontId="12" fillId="25" borderId="38" xfId="60" applyFont="1" applyFill="1" applyBorder="1" applyProtection="1">
      <alignment/>
      <protection locked="0"/>
    </xf>
    <xf numFmtId="0" fontId="12" fillId="25" borderId="38" xfId="60" applyFont="1" applyFill="1" applyBorder="1" applyAlignment="1" applyProtection="1">
      <alignment horizontal="center"/>
      <protection locked="0"/>
    </xf>
    <xf numFmtId="0" fontId="37" fillId="25" borderId="14" xfId="0" applyFont="1" applyFill="1" applyBorder="1" applyAlignment="1">
      <alignment horizontal="center"/>
    </xf>
    <xf numFmtId="0" fontId="37" fillId="25" borderId="20" xfId="0" applyFont="1" applyFill="1" applyBorder="1" applyAlignment="1">
      <alignment horizontal="center"/>
    </xf>
    <xf numFmtId="49" fontId="36" fillId="0" borderId="0" xfId="60" applyNumberFormat="1" applyFont="1" applyFill="1" applyBorder="1" applyAlignment="1">
      <alignment horizontal="center"/>
      <protection/>
    </xf>
    <xf numFmtId="0" fontId="36" fillId="0" borderId="0" xfId="60" applyFont="1" applyFill="1" applyBorder="1">
      <alignment/>
      <protection/>
    </xf>
    <xf numFmtId="0" fontId="36" fillId="0" borderId="0" xfId="60" applyFont="1" applyFill="1" applyBorder="1" applyAlignment="1">
      <alignment horizontal="center"/>
      <protection/>
    </xf>
    <xf numFmtId="3" fontId="36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3" fontId="2" fillId="0" borderId="57" xfId="59" applyNumberFormat="1" applyFont="1" applyFill="1" applyBorder="1" applyAlignment="1" applyProtection="1">
      <alignment horizontal="right"/>
      <protection locked="0"/>
    </xf>
    <xf numFmtId="3" fontId="2" fillId="0" borderId="57" xfId="0" applyNumberFormat="1" applyFont="1" applyFill="1" applyBorder="1" applyAlignment="1" applyProtection="1">
      <alignment horizontal="right"/>
      <protection locked="0"/>
    </xf>
    <xf numFmtId="3" fontId="2" fillId="0" borderId="27" xfId="59" applyNumberFormat="1" applyFont="1" applyFill="1" applyBorder="1" applyAlignment="1" applyProtection="1">
      <alignment horizontal="right"/>
      <protection locked="0"/>
    </xf>
    <xf numFmtId="0" fontId="2" fillId="0" borderId="11" xfId="59" applyNumberFormat="1" applyFont="1" applyBorder="1" applyAlignment="1" applyProtection="1">
      <alignment horizontal="center"/>
      <protection locked="0"/>
    </xf>
    <xf numFmtId="0" fontId="2" fillId="0" borderId="12" xfId="59" applyNumberFormat="1" applyFont="1" applyBorder="1" applyAlignment="1" applyProtection="1">
      <alignment horizontal="center"/>
      <protection locked="0"/>
    </xf>
    <xf numFmtId="3" fontId="2" fillId="0" borderId="58" xfId="59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1" fontId="1" fillId="0" borderId="0" xfId="42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6" fillId="7" borderId="69" xfId="0" applyFont="1" applyFill="1" applyBorder="1" applyAlignment="1">
      <alignment horizontal="center"/>
    </xf>
    <xf numFmtId="0" fontId="29" fillId="7" borderId="0" xfId="0" applyFont="1" applyFill="1" applyBorder="1" applyAlignment="1">
      <alignment horizontal="center"/>
    </xf>
    <xf numFmtId="0" fontId="29" fillId="7" borderId="70" xfId="0" applyFont="1" applyFill="1" applyBorder="1" applyAlignment="1">
      <alignment horizontal="center"/>
    </xf>
    <xf numFmtId="0" fontId="26" fillId="7" borderId="69" xfId="0" applyFont="1" applyFill="1" applyBorder="1" applyAlignment="1">
      <alignment horizontal="center" vertical="top" wrapText="1"/>
    </xf>
    <xf numFmtId="0" fontId="26" fillId="7" borderId="6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7" fillId="25" borderId="58" xfId="60" applyFont="1" applyFill="1" applyBorder="1" applyAlignment="1" applyProtection="1">
      <alignment horizontal="center"/>
      <protection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3" xfId="0" applyNumberFormat="1" applyFont="1" applyBorder="1" applyAlignment="1" applyProtection="1">
      <alignment horizontal="left"/>
      <protection locked="0"/>
    </xf>
    <xf numFmtId="3" fontId="9" fillId="0" borderId="0" xfId="0" applyNumberFormat="1" applyFont="1" applyBorder="1" applyAlignment="1">
      <alignment/>
    </xf>
    <xf numFmtId="3" fontId="16" fillId="4" borderId="29" xfId="0" applyNumberFormat="1" applyFont="1" applyFill="1" applyBorder="1" applyAlignment="1">
      <alignment horizontal="center" vertical="center"/>
    </xf>
    <xf numFmtId="3" fontId="16" fillId="4" borderId="21" xfId="0" applyNumberFormat="1" applyFont="1" applyFill="1" applyBorder="1" applyAlignment="1">
      <alignment horizontal="center" vertical="center"/>
    </xf>
    <xf numFmtId="3" fontId="16" fillId="4" borderId="21" xfId="0" applyNumberFormat="1" applyFont="1" applyFill="1" applyBorder="1" applyAlignment="1" applyProtection="1">
      <alignment horizontal="center" vertical="center"/>
      <protection locked="0"/>
    </xf>
    <xf numFmtId="3" fontId="16" fillId="4" borderId="30" xfId="0" applyNumberFormat="1" applyFont="1" applyFill="1" applyBorder="1" applyAlignment="1">
      <alignment horizontal="center" vertical="center"/>
    </xf>
    <xf numFmtId="3" fontId="37" fillId="25" borderId="58" xfId="0" applyNumberFormat="1" applyFont="1" applyFill="1" applyBorder="1" applyAlignment="1">
      <alignment horizontal="center"/>
    </xf>
    <xf numFmtId="3" fontId="37" fillId="25" borderId="20" xfId="0" applyNumberFormat="1" applyFont="1" applyFill="1" applyBorder="1" applyAlignment="1">
      <alignment horizontal="center"/>
    </xf>
    <xf numFmtId="3" fontId="37" fillId="25" borderId="31" xfId="0" applyNumberFormat="1" applyFont="1" applyFill="1" applyBorder="1" applyAlignment="1">
      <alignment horizontal="center"/>
    </xf>
    <xf numFmtId="3" fontId="32" fillId="26" borderId="24" xfId="0" applyNumberFormat="1" applyFont="1" applyFill="1" applyBorder="1" applyAlignment="1" applyProtection="1">
      <alignment horizontal="right" vertical="center"/>
      <protection locked="0"/>
    </xf>
    <xf numFmtId="3" fontId="32" fillId="26" borderId="35" xfId="0" applyNumberFormat="1" applyFont="1" applyFill="1" applyBorder="1" applyAlignment="1" applyProtection="1">
      <alignment horizontal="right" vertical="center"/>
      <protection locked="0"/>
    </xf>
    <xf numFmtId="3" fontId="36" fillId="27" borderId="30" xfId="0" applyNumberFormat="1" applyFont="1" applyFill="1" applyBorder="1" applyAlignment="1" applyProtection="1">
      <alignment horizontal="right"/>
      <protection locked="0"/>
    </xf>
    <xf numFmtId="3" fontId="36" fillId="27" borderId="16" xfId="0" applyNumberFormat="1" applyFont="1" applyFill="1" applyBorder="1" applyAlignment="1" applyProtection="1">
      <alignment horizontal="right"/>
      <protection locked="0"/>
    </xf>
    <xf numFmtId="3" fontId="12" fillId="25" borderId="59" xfId="0" applyNumberFormat="1" applyFont="1" applyFill="1" applyBorder="1" applyAlignment="1" applyProtection="1">
      <alignment horizontal="right"/>
      <protection locked="0"/>
    </xf>
    <xf numFmtId="3" fontId="12" fillId="25" borderId="25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2" fillId="25" borderId="57" xfId="0" applyNumberFormat="1" applyFont="1" applyFill="1" applyBorder="1" applyAlignment="1" applyProtection="1">
      <alignment horizontal="right"/>
      <protection locked="0"/>
    </xf>
    <xf numFmtId="3" fontId="12" fillId="25" borderId="27" xfId="0" applyNumberFormat="1" applyFont="1" applyFill="1" applyBorder="1" applyAlignment="1" applyProtection="1">
      <alignment horizontal="right"/>
      <protection locked="0"/>
    </xf>
    <xf numFmtId="3" fontId="12" fillId="25" borderId="58" xfId="0" applyNumberFormat="1" applyFont="1" applyFill="1" applyBorder="1" applyAlignment="1" applyProtection="1">
      <alignment horizontal="right"/>
      <protection locked="0"/>
    </xf>
    <xf numFmtId="3" fontId="12" fillId="25" borderId="28" xfId="0" applyNumberFormat="1" applyFont="1" applyFill="1" applyBorder="1" applyAlignment="1" applyProtection="1">
      <alignment horizontal="right"/>
      <protection locked="0"/>
    </xf>
    <xf numFmtId="3" fontId="36" fillId="27" borderId="56" xfId="0" applyNumberFormat="1" applyFont="1" applyFill="1" applyBorder="1" applyAlignment="1" applyProtection="1">
      <alignment horizontal="right"/>
      <protection locked="0"/>
    </xf>
    <xf numFmtId="3" fontId="36" fillId="27" borderId="35" xfId="0" applyNumberFormat="1" applyFont="1" applyFill="1" applyBorder="1" applyAlignment="1" applyProtection="1">
      <alignment horizontal="right"/>
      <protection locked="0"/>
    </xf>
    <xf numFmtId="3" fontId="12" fillId="25" borderId="11" xfId="0" applyNumberFormat="1" applyFont="1" applyFill="1" applyBorder="1" applyAlignment="1" applyProtection="1">
      <alignment horizontal="right"/>
      <protection locked="0"/>
    </xf>
    <xf numFmtId="3" fontId="12" fillId="0" borderId="25" xfId="0" applyNumberFormat="1" applyFont="1" applyFill="1" applyBorder="1" applyAlignment="1" applyProtection="1">
      <alignment horizontal="right"/>
      <protection locked="0"/>
    </xf>
    <xf numFmtId="3" fontId="12" fillId="0" borderId="27" xfId="0" applyNumberFormat="1" applyFont="1" applyFill="1" applyBorder="1" applyAlignment="1" applyProtection="1">
      <alignment horizontal="right"/>
      <protection locked="0"/>
    </xf>
    <xf numFmtId="3" fontId="12" fillId="0" borderId="28" xfId="0" applyNumberFormat="1" applyFont="1" applyFill="1" applyBorder="1" applyAlignment="1" applyProtection="1">
      <alignment horizontal="right"/>
      <protection locked="0"/>
    </xf>
    <xf numFmtId="3" fontId="12" fillId="25" borderId="12" xfId="0" applyNumberFormat="1" applyFont="1" applyFill="1" applyBorder="1" applyAlignment="1" applyProtection="1">
      <alignment horizontal="right"/>
      <protection locked="0"/>
    </xf>
    <xf numFmtId="3" fontId="36" fillId="27" borderId="24" xfId="0" applyNumberFormat="1" applyFont="1" applyFill="1" applyBorder="1" applyAlignment="1" applyProtection="1">
      <alignment horizontal="right"/>
      <protection locked="0"/>
    </xf>
    <xf numFmtId="3" fontId="12" fillId="25" borderId="66" xfId="0" applyNumberFormat="1" applyFont="1" applyFill="1" applyBorder="1" applyAlignment="1" applyProtection="1">
      <alignment horizontal="right"/>
      <protection locked="0"/>
    </xf>
    <xf numFmtId="3" fontId="12" fillId="0" borderId="71" xfId="0" applyNumberFormat="1" applyFont="1" applyFill="1" applyBorder="1" applyAlignment="1" applyProtection="1">
      <alignment horizontal="right"/>
      <protection locked="0"/>
    </xf>
    <xf numFmtId="3" fontId="12" fillId="25" borderId="31" xfId="0" applyNumberFormat="1" applyFont="1" applyFill="1" applyBorder="1" applyAlignment="1" applyProtection="1">
      <alignment horizontal="right"/>
      <protection locked="0"/>
    </xf>
    <xf numFmtId="3" fontId="32" fillId="27" borderId="24" xfId="0" applyNumberFormat="1" applyFont="1" applyFill="1" applyBorder="1" applyAlignment="1" applyProtection="1">
      <alignment horizontal="right" vertical="center"/>
      <protection locked="0"/>
    </xf>
    <xf numFmtId="3" fontId="32" fillId="27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32" fillId="26" borderId="39" xfId="60" applyNumberFormat="1" applyFont="1" applyFill="1" applyBorder="1" applyAlignment="1" applyProtection="1">
      <alignment horizontal="center"/>
      <protection locked="0"/>
    </xf>
    <xf numFmtId="0" fontId="32" fillId="26" borderId="24" xfId="60" applyFont="1" applyFill="1" applyBorder="1" applyProtection="1">
      <alignment/>
      <protection locked="0"/>
    </xf>
    <xf numFmtId="0" fontId="32" fillId="26" borderId="24" xfId="60" applyFont="1" applyFill="1" applyBorder="1" applyAlignment="1" applyProtection="1">
      <alignment horizontal="center"/>
      <protection locked="0"/>
    </xf>
    <xf numFmtId="3" fontId="32" fillId="26" borderId="56" xfId="0" applyNumberFormat="1" applyFont="1" applyFill="1" applyBorder="1" applyAlignment="1" applyProtection="1">
      <alignment horizontal="right"/>
      <protection locked="0"/>
    </xf>
    <xf numFmtId="3" fontId="32" fillId="26" borderId="35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3" fontId="12" fillId="25" borderId="38" xfId="0" applyNumberFormat="1" applyFont="1" applyFill="1" applyBorder="1" applyAlignment="1" applyProtection="1">
      <alignment horizontal="right"/>
      <protection locked="0"/>
    </xf>
    <xf numFmtId="3" fontId="12" fillId="25" borderId="71" xfId="0" applyNumberFormat="1" applyFont="1" applyFill="1" applyBorder="1" applyAlignment="1" applyProtection="1">
      <alignment horizontal="right"/>
      <protection locked="0"/>
    </xf>
    <xf numFmtId="0" fontId="12" fillId="25" borderId="10" xfId="6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25" borderId="11" xfId="60" applyFont="1" applyFill="1" applyBorder="1" applyAlignment="1" applyProtection="1">
      <alignment/>
      <protection locked="0"/>
    </xf>
    <xf numFmtId="0" fontId="12" fillId="25" borderId="38" xfId="60" applyFont="1" applyFill="1" applyBorder="1" applyAlignment="1" applyProtection="1">
      <alignment/>
      <protection locked="0"/>
    </xf>
    <xf numFmtId="49" fontId="12" fillId="25" borderId="36" xfId="60" applyNumberFormat="1" applyFont="1" applyFill="1" applyBorder="1" applyAlignment="1" applyProtection="1">
      <alignment horizontal="center"/>
      <protection locked="0"/>
    </xf>
    <xf numFmtId="0" fontId="12" fillId="25" borderId="37" xfId="60" applyFont="1" applyFill="1" applyBorder="1" applyProtection="1">
      <alignment/>
      <protection locked="0"/>
    </xf>
    <xf numFmtId="0" fontId="12" fillId="25" borderId="37" xfId="60" applyFont="1" applyFill="1" applyBorder="1" applyAlignment="1" applyProtection="1">
      <alignment horizontal="center"/>
      <protection locked="0"/>
    </xf>
    <xf numFmtId="3" fontId="12" fillId="25" borderId="72" xfId="0" applyNumberFormat="1" applyFont="1" applyFill="1" applyBorder="1" applyAlignment="1" applyProtection="1">
      <alignment horizontal="right"/>
      <protection locked="0"/>
    </xf>
    <xf numFmtId="3" fontId="12" fillId="25" borderId="73" xfId="0" applyNumberFormat="1" applyFont="1" applyFill="1" applyBorder="1" applyAlignment="1" applyProtection="1">
      <alignment horizontal="righ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40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0" fontId="5" fillId="4" borderId="74" xfId="59" applyFont="1" applyFill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/>
      <protection locked="0"/>
    </xf>
    <xf numFmtId="0" fontId="8" fillId="0" borderId="62" xfId="0" applyFont="1" applyBorder="1" applyAlignment="1" applyProtection="1">
      <alignment/>
      <protection locked="0"/>
    </xf>
    <xf numFmtId="0" fontId="39" fillId="0" borderId="62" xfId="0" applyFont="1" applyBorder="1" applyAlignment="1">
      <alignment/>
    </xf>
    <xf numFmtId="0" fontId="2" fillId="0" borderId="62" xfId="59" applyFont="1" applyBorder="1" applyProtection="1">
      <alignment/>
      <protection locked="0"/>
    </xf>
    <xf numFmtId="0" fontId="2" fillId="0" borderId="18" xfId="59" applyFont="1" applyBorder="1" applyAlignment="1" applyProtection="1">
      <alignment horizontal="center"/>
      <protection locked="0"/>
    </xf>
    <xf numFmtId="0" fontId="2" fillId="0" borderId="18" xfId="59" applyNumberFormat="1" applyFont="1" applyBorder="1" applyAlignment="1" applyProtection="1">
      <alignment horizontal="center"/>
      <protection locked="0"/>
    </xf>
    <xf numFmtId="0" fontId="2" fillId="0" borderId="64" xfId="59" applyNumberFormat="1" applyFont="1" applyBorder="1" applyAlignment="1" applyProtection="1">
      <alignment horizontal="center"/>
      <protection locked="0"/>
    </xf>
    <xf numFmtId="0" fontId="2" fillId="0" borderId="19" xfId="59" applyNumberFormat="1" applyFont="1" applyBorder="1" applyAlignment="1" applyProtection="1">
      <alignment horizontal="center"/>
      <protection locked="0"/>
    </xf>
    <xf numFmtId="0" fontId="2" fillId="0" borderId="75" xfId="59" applyFont="1" applyBorder="1" applyProtection="1">
      <alignment/>
      <protection locked="0"/>
    </xf>
    <xf numFmtId="3" fontId="2" fillId="0" borderId="28" xfId="59" applyNumberFormat="1" applyFont="1" applyFill="1" applyBorder="1" applyAlignment="1" applyProtection="1">
      <alignment horizontal="right"/>
      <protection locked="0"/>
    </xf>
    <xf numFmtId="0" fontId="2" fillId="0" borderId="17" xfId="59" applyNumberFormat="1" applyFont="1" applyBorder="1" applyAlignment="1" applyProtection="1">
      <alignment horizontal="center"/>
      <protection locked="0"/>
    </xf>
    <xf numFmtId="0" fontId="2" fillId="0" borderId="60" xfId="59" applyFont="1" applyBorder="1" applyProtection="1">
      <alignment/>
      <protection locked="0"/>
    </xf>
    <xf numFmtId="0" fontId="2" fillId="0" borderId="10" xfId="59" applyNumberFormat="1" applyFont="1" applyBorder="1" applyAlignment="1" applyProtection="1">
      <alignment horizontal="center"/>
      <protection locked="0"/>
    </xf>
    <xf numFmtId="3" fontId="2" fillId="0" borderId="59" xfId="59" applyNumberFormat="1" applyFont="1" applyFill="1" applyBorder="1" applyAlignment="1" applyProtection="1">
      <alignment horizontal="right"/>
      <protection locked="0"/>
    </xf>
    <xf numFmtId="3" fontId="2" fillId="0" borderId="25" xfId="59" applyNumberFormat="1" applyFont="1" applyFill="1" applyBorder="1" applyAlignment="1" applyProtection="1">
      <alignment horizontal="right"/>
      <protection locked="0"/>
    </xf>
    <xf numFmtId="0" fontId="1" fillId="0" borderId="42" xfId="59" applyNumberFormat="1" applyFont="1" applyBorder="1" applyAlignment="1" applyProtection="1">
      <alignment horizontal="center" vertical="center"/>
      <protection locked="0"/>
    </xf>
    <xf numFmtId="0" fontId="1" fillId="0" borderId="40" xfId="59" applyFont="1" applyBorder="1" applyAlignment="1" applyProtection="1">
      <alignment vertical="center"/>
      <protection locked="0"/>
    </xf>
    <xf numFmtId="0" fontId="1" fillId="0" borderId="24" xfId="59" applyNumberFormat="1" applyFont="1" applyBorder="1" applyAlignment="1" applyProtection="1">
      <alignment horizontal="center" vertical="center"/>
      <protection locked="0"/>
    </xf>
    <xf numFmtId="3" fontId="1" fillId="0" borderId="56" xfId="59" applyNumberFormat="1" applyFont="1" applyFill="1" applyBorder="1" applyAlignment="1" applyProtection="1">
      <alignment horizontal="right" vertical="center"/>
      <protection locked="0"/>
    </xf>
    <xf numFmtId="3" fontId="1" fillId="0" borderId="35" xfId="59" applyNumberFormat="1" applyFont="1" applyFill="1" applyBorder="1" applyAlignment="1" applyProtection="1">
      <alignment horizontal="right" vertical="center"/>
      <protection locked="0"/>
    </xf>
    <xf numFmtId="0" fontId="8" fillId="0" borderId="75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/>
      <protection locked="0"/>
    </xf>
    <xf numFmtId="3" fontId="2" fillId="0" borderId="58" xfId="0" applyNumberFormat="1" applyFont="1" applyFill="1" applyBorder="1" applyAlignment="1" applyProtection="1">
      <alignment horizontal="right"/>
      <protection locked="0"/>
    </xf>
    <xf numFmtId="0" fontId="1" fillId="0" borderId="17" xfId="59" applyFont="1" applyBorder="1" applyAlignment="1" applyProtection="1">
      <alignment horizontal="center"/>
      <protection locked="0"/>
    </xf>
    <xf numFmtId="0" fontId="39" fillId="0" borderId="60" xfId="59" applyFont="1" applyBorder="1" applyProtection="1">
      <alignment/>
      <protection locked="0"/>
    </xf>
    <xf numFmtId="0" fontId="1" fillId="0" borderId="10" xfId="59" applyFont="1" applyBorder="1" applyAlignment="1" applyProtection="1">
      <alignment horizontal="center"/>
      <protection locked="0"/>
    </xf>
    <xf numFmtId="3" fontId="1" fillId="0" borderId="59" xfId="59" applyNumberFormat="1" applyFont="1" applyFill="1" applyBorder="1" applyAlignment="1" applyProtection="1">
      <alignment horizontal="right"/>
      <protection locked="0"/>
    </xf>
    <xf numFmtId="3" fontId="1" fillId="0" borderId="59" xfId="0" applyNumberFormat="1" applyFont="1" applyFill="1" applyBorder="1" applyAlignment="1" applyProtection="1">
      <alignment horizontal="right"/>
      <protection locked="0"/>
    </xf>
    <xf numFmtId="3" fontId="1" fillId="0" borderId="25" xfId="59" applyNumberFormat="1" applyFont="1" applyFill="1" applyBorder="1" applyAlignment="1" applyProtection="1">
      <alignment horizontal="right"/>
      <protection locked="0"/>
    </xf>
    <xf numFmtId="3" fontId="1" fillId="0" borderId="56" xfId="59" applyNumberFormat="1" applyFont="1" applyBorder="1" applyAlignment="1" applyProtection="1">
      <alignment horizontal="right" vertical="center"/>
      <protection locked="0"/>
    </xf>
    <xf numFmtId="3" fontId="1" fillId="0" borderId="35" xfId="59" applyNumberFormat="1" applyFont="1" applyBorder="1" applyAlignment="1" applyProtection="1">
      <alignment horizontal="right" vertical="center"/>
      <protection locked="0"/>
    </xf>
    <xf numFmtId="0" fontId="13" fillId="24" borderId="0" xfId="0" applyFont="1" applyFill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 horizontal="right"/>
      <protection locked="0"/>
    </xf>
    <xf numFmtId="0" fontId="2" fillId="24" borderId="0" xfId="0" applyFont="1" applyFill="1" applyAlignment="1" applyProtection="1">
      <alignment horizontal="center"/>
      <protection locked="0"/>
    </xf>
    <xf numFmtId="0" fontId="1" fillId="4" borderId="48" xfId="0" applyFont="1" applyFill="1" applyBorder="1" applyAlignment="1" applyProtection="1">
      <alignment horizontal="center" vertical="center" wrapText="1"/>
      <protection locked="0"/>
    </xf>
    <xf numFmtId="49" fontId="1" fillId="4" borderId="5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horizontal="center" vertical="center" wrapText="1"/>
      <protection locked="0"/>
    </xf>
    <xf numFmtId="0" fontId="1" fillId="4" borderId="52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76" xfId="0" applyFont="1" applyFill="1" applyBorder="1" applyAlignment="1" applyProtection="1">
      <alignment horizontal="center" vertical="center" wrapText="1"/>
      <protection locked="0"/>
    </xf>
    <xf numFmtId="0" fontId="5" fillId="24" borderId="48" xfId="0" applyFont="1" applyFill="1" applyBorder="1" applyAlignment="1" applyProtection="1">
      <alignment horizontal="center" vertical="center" wrapText="1"/>
      <protection locked="0"/>
    </xf>
    <xf numFmtId="49" fontId="5" fillId="24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46" xfId="0" applyFont="1" applyFill="1" applyBorder="1" applyAlignment="1" applyProtection="1">
      <alignment horizontal="center" vertical="center" wrapText="1"/>
      <protection locked="0"/>
    </xf>
    <xf numFmtId="0" fontId="5" fillId="24" borderId="42" xfId="0" applyFont="1" applyFill="1" applyBorder="1" applyAlignment="1" applyProtection="1">
      <alignment horizontal="center" vertical="center" wrapText="1"/>
      <protection locked="0"/>
    </xf>
    <xf numFmtId="0" fontId="5" fillId="24" borderId="7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49" fontId="1" fillId="4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46" xfId="0" applyFont="1" applyFill="1" applyBorder="1" applyAlignment="1" applyProtection="1">
      <alignment vertical="center" wrapText="1"/>
      <protection locked="0"/>
    </xf>
    <xf numFmtId="0" fontId="1" fillId="7" borderId="48" xfId="0" applyFont="1" applyFill="1" applyBorder="1" applyAlignment="1" applyProtection="1">
      <alignment horizontal="center" vertical="center" wrapText="1"/>
      <protection locked="0"/>
    </xf>
    <xf numFmtId="49" fontId="1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46" xfId="0" applyFont="1" applyFill="1" applyBorder="1" applyAlignment="1" applyProtection="1">
      <alignment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4" fontId="2" fillId="0" borderId="77" xfId="0" applyNumberFormat="1" applyFont="1" applyBorder="1" applyAlignment="1" applyProtection="1">
      <alignment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4" fontId="2" fillId="0" borderId="70" xfId="0" applyNumberFormat="1" applyFont="1" applyBorder="1" applyAlignment="1" applyProtection="1">
      <alignment vertical="center" wrapText="1"/>
      <protection locked="0"/>
    </xf>
    <xf numFmtId="0" fontId="1" fillId="7" borderId="48" xfId="0" applyFont="1" applyFill="1" applyBorder="1" applyAlignment="1" applyProtection="1">
      <alignment horizontal="center" vertical="center" wrapText="1"/>
      <protection locked="0"/>
    </xf>
    <xf numFmtId="49" fontId="1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46" xfId="0" applyFont="1" applyFill="1" applyBorder="1" applyAlignment="1" applyProtection="1">
      <alignment vertical="center" wrapText="1"/>
      <protection locked="0"/>
    </xf>
    <xf numFmtId="0" fontId="1" fillId="4" borderId="74" xfId="0" applyFont="1" applyFill="1" applyBorder="1" applyAlignment="1" applyProtection="1">
      <alignment vertical="center" wrapText="1"/>
      <protection locked="0"/>
    </xf>
    <xf numFmtId="0" fontId="2" fillId="24" borderId="69" xfId="0" applyFont="1" applyFill="1" applyBorder="1" applyAlignment="1" applyProtection="1">
      <alignment horizontal="center" vertical="center" wrapText="1"/>
      <protection locked="0"/>
    </xf>
    <xf numFmtId="49" fontId="2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vertical="center" wrapText="1"/>
      <protection locked="0"/>
    </xf>
    <xf numFmtId="4" fontId="2" fillId="24" borderId="0" xfId="0" applyNumberFormat="1" applyFont="1" applyFill="1" applyBorder="1" applyAlignment="1" applyProtection="1">
      <alignment vertical="center" wrapText="1"/>
      <protection locked="0"/>
    </xf>
    <xf numFmtId="4" fontId="2" fillId="0" borderId="70" xfId="0" applyNumberFormat="1" applyFont="1" applyBorder="1" applyAlignment="1" applyProtection="1">
      <alignment vertical="center" wrapText="1"/>
      <protection locked="0"/>
    </xf>
    <xf numFmtId="0" fontId="1" fillId="7" borderId="67" xfId="0" applyFont="1" applyFill="1" applyBorder="1" applyAlignment="1" applyProtection="1">
      <alignment horizontal="center" vertical="center" wrapText="1"/>
      <protection locked="0"/>
    </xf>
    <xf numFmtId="49" fontId="1" fillId="7" borderId="54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55" xfId="0" applyFont="1" applyFill="1" applyBorder="1" applyAlignment="1" applyProtection="1">
      <alignment vertical="center" wrapText="1"/>
      <protection locked="0"/>
    </xf>
    <xf numFmtId="4" fontId="2" fillId="0" borderId="77" xfId="0" applyNumberFormat="1" applyFont="1" applyBorder="1" applyAlignment="1" applyProtection="1">
      <alignment vertical="center" wrapText="1"/>
      <protection locked="0"/>
    </xf>
    <xf numFmtId="0" fontId="1" fillId="4" borderId="42" xfId="0" applyFont="1" applyFill="1" applyBorder="1" applyAlignment="1" applyProtection="1">
      <alignment vertical="center" wrapText="1"/>
      <protection locked="0"/>
    </xf>
    <xf numFmtId="0" fontId="35" fillId="24" borderId="0" xfId="0" applyFont="1" applyFill="1" applyAlignment="1" applyProtection="1">
      <alignment vertical="center"/>
      <protection locked="0"/>
    </xf>
    <xf numFmtId="0" fontId="2" fillId="24" borderId="0" xfId="0" applyFont="1" applyFill="1" applyAlignment="1" applyProtection="1">
      <alignment vertical="center"/>
      <protection locked="0"/>
    </xf>
    <xf numFmtId="0" fontId="35" fillId="24" borderId="0" xfId="0" applyFont="1" applyFill="1" applyAlignment="1" applyProtection="1">
      <alignment/>
      <protection locked="0"/>
    </xf>
    <xf numFmtId="0" fontId="2" fillId="24" borderId="0" xfId="0" applyFont="1" applyFill="1" applyAlignment="1" applyProtection="1">
      <alignment horizontal="left"/>
      <protection locked="0"/>
    </xf>
    <xf numFmtId="0" fontId="2" fillId="24" borderId="0" xfId="0" applyFont="1" applyFill="1" applyAlignment="1" applyProtection="1">
      <alignment horizontal="left"/>
      <protection locked="0"/>
    </xf>
    <xf numFmtId="4" fontId="1" fillId="4" borderId="42" xfId="0" applyNumberFormat="1" applyFont="1" applyFill="1" applyBorder="1" applyAlignment="1" applyProtection="1">
      <alignment horizontal="right" vertical="center" wrapText="1"/>
      <protection/>
    </xf>
    <xf numFmtId="4" fontId="1" fillId="4" borderId="74" xfId="0" applyNumberFormat="1" applyFont="1" applyFill="1" applyBorder="1" applyAlignment="1" applyProtection="1">
      <alignment vertical="center" wrapText="1"/>
      <protection/>
    </xf>
    <xf numFmtId="4" fontId="1" fillId="7" borderId="42" xfId="0" applyNumberFormat="1" applyFont="1" applyFill="1" applyBorder="1" applyAlignment="1" applyProtection="1">
      <alignment vertical="center" wrapText="1"/>
      <protection/>
    </xf>
    <xf numFmtId="4" fontId="1" fillId="7" borderId="74" xfId="0" applyNumberFormat="1" applyFont="1" applyFill="1" applyBorder="1" applyAlignment="1" applyProtection="1">
      <alignment vertical="center" wrapText="1"/>
      <protection/>
    </xf>
    <xf numFmtId="4" fontId="1" fillId="7" borderId="74" xfId="0" applyNumberFormat="1" applyFont="1" applyFill="1" applyBorder="1" applyAlignment="1" applyProtection="1">
      <alignment vertical="center" wrapText="1"/>
      <protection/>
    </xf>
    <xf numFmtId="4" fontId="1" fillId="4" borderId="42" xfId="0" applyNumberFormat="1" applyFont="1" applyFill="1" applyBorder="1" applyAlignment="1" applyProtection="1">
      <alignment vertical="center" wrapText="1"/>
      <protection/>
    </xf>
    <xf numFmtId="4" fontId="1" fillId="4" borderId="74" xfId="0" applyNumberFormat="1" applyFont="1" applyFill="1" applyBorder="1" applyAlignment="1" applyProtection="1">
      <alignment vertical="center" wrapText="1"/>
      <protection/>
    </xf>
    <xf numFmtId="4" fontId="1" fillId="7" borderId="54" xfId="0" applyNumberFormat="1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 horizontal="left"/>
      <protection locked="0"/>
    </xf>
    <xf numFmtId="0" fontId="8" fillId="24" borderId="23" xfId="0" applyFont="1" applyFill="1" applyBorder="1" applyAlignment="1" applyProtection="1">
      <alignment horizontal="left"/>
      <protection locked="0"/>
    </xf>
    <xf numFmtId="0" fontId="0" fillId="24" borderId="23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5" fillId="24" borderId="14" xfId="0" applyFont="1" applyFill="1" applyBorder="1" applyAlignment="1" applyProtection="1">
      <alignment horizontal="center" vertical="center"/>
      <protection locked="0"/>
    </xf>
    <xf numFmtId="0" fontId="5" fillId="24" borderId="20" xfId="0" applyFont="1" applyFill="1" applyBorder="1" applyAlignment="1" applyProtection="1">
      <alignment horizontal="center" vertical="center"/>
      <protection locked="0"/>
    </xf>
    <xf numFmtId="0" fontId="5" fillId="24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11" borderId="39" xfId="0" applyFont="1" applyFill="1" applyBorder="1" applyAlignment="1" applyProtection="1">
      <alignment horizontal="center" vertical="center"/>
      <protection locked="0"/>
    </xf>
    <xf numFmtId="0" fontId="1" fillId="11" borderId="24" xfId="0" applyFont="1" applyFill="1" applyBorder="1" applyAlignment="1" applyProtection="1">
      <alignment horizontal="left" vertical="center"/>
      <protection locked="0"/>
    </xf>
    <xf numFmtId="0" fontId="2" fillId="11" borderId="24" xfId="0" applyFont="1" applyFill="1" applyBorder="1" applyAlignment="1" applyProtection="1">
      <alignment horizontal="center" vertical="center"/>
      <protection locked="0"/>
    </xf>
    <xf numFmtId="0" fontId="2" fillId="24" borderId="36" xfId="0" applyFont="1" applyFill="1" applyBorder="1" applyAlignment="1" applyProtection="1">
      <alignment horizontal="center" vertical="center"/>
      <protection locked="0"/>
    </xf>
    <xf numFmtId="0" fontId="2" fillId="24" borderId="37" xfId="60" applyFont="1" applyFill="1" applyBorder="1" applyAlignment="1" applyProtection="1">
      <alignment horizontal="left" vertical="center"/>
      <protection locked="0"/>
    </xf>
    <xf numFmtId="0" fontId="2" fillId="24" borderId="37" xfId="0" applyFont="1" applyFill="1" applyBorder="1" applyAlignment="1" applyProtection="1">
      <alignment horizontal="center" vertical="center"/>
      <protection locked="0"/>
    </xf>
    <xf numFmtId="0" fontId="2" fillId="24" borderId="26" xfId="0" applyFont="1" applyFill="1" applyBorder="1" applyAlignment="1" applyProtection="1">
      <alignment horizontal="center" vertical="center"/>
      <protection locked="0"/>
    </xf>
    <xf numFmtId="0" fontId="2" fillId="24" borderId="11" xfId="6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24" borderId="68" xfId="0" applyFont="1" applyFill="1" applyBorder="1" applyAlignment="1" applyProtection="1">
      <alignment horizontal="center" vertical="center"/>
      <protection locked="0"/>
    </xf>
    <xf numFmtId="0" fontId="2" fillId="24" borderId="38" xfId="60" applyFont="1" applyFill="1" applyBorder="1" applyAlignment="1" applyProtection="1">
      <alignment horizontal="left" vertical="center"/>
      <protection locked="0"/>
    </xf>
    <xf numFmtId="0" fontId="2" fillId="24" borderId="38" xfId="0" applyFont="1" applyFill="1" applyBorder="1" applyAlignment="1" applyProtection="1">
      <alignment horizontal="center" vertical="center"/>
      <protection locked="0"/>
    </xf>
    <xf numFmtId="0" fontId="1" fillId="11" borderId="32" xfId="0" applyFont="1" applyFill="1" applyBorder="1" applyAlignment="1" applyProtection="1">
      <alignment horizontal="center" vertical="center"/>
      <protection locked="0"/>
    </xf>
    <xf numFmtId="0" fontId="1" fillId="11" borderId="33" xfId="0" applyFont="1" applyFill="1" applyBorder="1" applyAlignment="1" applyProtection="1">
      <alignment horizontal="left" vertical="center"/>
      <protection locked="0"/>
    </xf>
    <xf numFmtId="0" fontId="1" fillId="11" borderId="33" xfId="0" applyFont="1" applyFill="1" applyBorder="1" applyAlignment="1" applyProtection="1">
      <alignment horizontal="center" vertical="center"/>
      <protection locked="0"/>
    </xf>
    <xf numFmtId="0" fontId="2" fillId="24" borderId="37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41" xfId="0" applyFont="1" applyFill="1" applyBorder="1" applyAlignment="1" applyProtection="1">
      <alignment horizontal="center" vertical="center"/>
      <protection locked="0"/>
    </xf>
    <xf numFmtId="0" fontId="2" fillId="24" borderId="12" xfId="0" applyFont="1" applyFill="1" applyBorder="1" applyAlignment="1" applyProtection="1">
      <alignment horizontal="left" vertical="center"/>
      <protection locked="0"/>
    </xf>
    <xf numFmtId="0" fontId="2" fillId="24" borderId="12" xfId="0" applyFont="1" applyFill="1" applyBorder="1" applyAlignment="1" applyProtection="1">
      <alignment horizontal="center" vertical="center"/>
      <protection locked="0"/>
    </xf>
    <xf numFmtId="0" fontId="1" fillId="15" borderId="39" xfId="0" applyFont="1" applyFill="1" applyBorder="1" applyAlignment="1" applyProtection="1">
      <alignment horizontal="center" vertical="center"/>
      <protection locked="0"/>
    </xf>
    <xf numFmtId="0" fontId="1" fillId="15" borderId="24" xfId="0" applyFont="1" applyFill="1" applyBorder="1" applyAlignment="1" applyProtection="1">
      <alignment horizontal="left" vertical="center"/>
      <protection locked="0"/>
    </xf>
    <xf numFmtId="0" fontId="1" fillId="15" borderId="24" xfId="0" applyFont="1" applyFill="1" applyBorder="1" applyAlignment="1" applyProtection="1">
      <alignment horizontal="center" vertical="center"/>
      <protection locked="0"/>
    </xf>
    <xf numFmtId="0" fontId="2" fillId="24" borderId="13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lef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 applyProtection="1">
      <alignment/>
      <protection locked="0"/>
    </xf>
    <xf numFmtId="4" fontId="1" fillId="24" borderId="0" xfId="0" applyNumberFormat="1" applyFont="1" applyFill="1" applyBorder="1" applyAlignment="1" applyProtection="1">
      <alignment/>
      <protection locked="0"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 applyProtection="1">
      <alignment horizontal="left"/>
      <protection locked="0"/>
    </xf>
    <xf numFmtId="0" fontId="1" fillId="24" borderId="0" xfId="0" applyFont="1" applyFill="1" applyAlignment="1" applyProtection="1">
      <alignment/>
      <protection locked="0"/>
    </xf>
    <xf numFmtId="0" fontId="1" fillId="24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1" fillId="11" borderId="24" xfId="0" applyNumberFormat="1" applyFont="1" applyFill="1" applyBorder="1" applyAlignment="1" applyProtection="1">
      <alignment horizontal="right" vertical="center"/>
      <protection/>
    </xf>
    <xf numFmtId="4" fontId="2" fillId="24" borderId="37" xfId="0" applyNumberFormat="1" applyFont="1" applyFill="1" applyBorder="1" applyAlignment="1" applyProtection="1">
      <alignment horizontal="right" vertical="center"/>
      <protection/>
    </xf>
    <xf numFmtId="4" fontId="2" fillId="24" borderId="73" xfId="0" applyNumberFormat="1" applyFont="1" applyFill="1" applyBorder="1" applyAlignment="1" applyProtection="1">
      <alignment horizontal="right" vertical="center"/>
      <protection/>
    </xf>
    <xf numFmtId="4" fontId="2" fillId="24" borderId="11" xfId="0" applyNumberFormat="1" applyFont="1" applyFill="1" applyBorder="1" applyAlignment="1" applyProtection="1">
      <alignment horizontal="right" vertical="center"/>
      <protection/>
    </xf>
    <xf numFmtId="4" fontId="2" fillId="24" borderId="27" xfId="0" applyNumberFormat="1" applyFont="1" applyFill="1" applyBorder="1" applyAlignment="1" applyProtection="1">
      <alignment horizontal="right" vertical="center"/>
      <protection/>
    </xf>
    <xf numFmtId="4" fontId="2" fillId="24" borderId="38" xfId="0" applyNumberFormat="1" applyFont="1" applyFill="1" applyBorder="1" applyAlignment="1" applyProtection="1">
      <alignment horizontal="right" vertical="center"/>
      <protection/>
    </xf>
    <xf numFmtId="4" fontId="2" fillId="24" borderId="71" xfId="0" applyNumberFormat="1" applyFont="1" applyFill="1" applyBorder="1" applyAlignment="1" applyProtection="1">
      <alignment horizontal="right" vertical="center"/>
      <protection/>
    </xf>
    <xf numFmtId="4" fontId="1" fillId="11" borderId="33" xfId="0" applyNumberFormat="1" applyFont="1" applyFill="1" applyBorder="1" applyAlignment="1" applyProtection="1">
      <alignment horizontal="right" vertical="center"/>
      <protection/>
    </xf>
    <xf numFmtId="4" fontId="2" fillId="24" borderId="12" xfId="0" applyNumberFormat="1" applyFont="1" applyFill="1" applyBorder="1" applyAlignment="1" applyProtection="1">
      <alignment horizontal="right" vertical="center"/>
      <protection/>
    </xf>
    <xf numFmtId="4" fontId="2" fillId="24" borderId="28" xfId="0" applyNumberFormat="1" applyFont="1" applyFill="1" applyBorder="1" applyAlignment="1" applyProtection="1">
      <alignment horizontal="right" vertical="center"/>
      <protection/>
    </xf>
    <xf numFmtId="4" fontId="1" fillId="15" borderId="24" xfId="0" applyNumberFormat="1" applyFont="1" applyFill="1" applyBorder="1" applyAlignment="1" applyProtection="1">
      <alignment horizontal="right" vertical="center"/>
      <protection/>
    </xf>
    <xf numFmtId="4" fontId="1" fillId="15" borderId="35" xfId="0" applyNumberFormat="1" applyFont="1" applyFill="1" applyBorder="1" applyAlignment="1" applyProtection="1">
      <alignment horizontal="right" vertical="center"/>
      <protection/>
    </xf>
    <xf numFmtId="4" fontId="2" fillId="24" borderId="10" xfId="0" applyNumberFormat="1" applyFont="1" applyFill="1" applyBorder="1" applyAlignment="1" applyProtection="1">
      <alignment horizontal="right" vertical="center"/>
      <protection/>
    </xf>
    <xf numFmtId="4" fontId="2" fillId="24" borderId="25" xfId="0" applyNumberFormat="1" applyFont="1" applyFill="1" applyBorder="1" applyAlignment="1" applyProtection="1">
      <alignment horizontal="right" vertical="center"/>
      <protection/>
    </xf>
    <xf numFmtId="4" fontId="1" fillId="4" borderId="24" xfId="0" applyNumberFormat="1" applyFont="1" applyFill="1" applyBorder="1" applyAlignment="1" applyProtection="1">
      <alignment horizontal="right" vertical="center"/>
      <protection/>
    </xf>
    <xf numFmtId="4" fontId="1" fillId="4" borderId="35" xfId="0" applyNumberFormat="1" applyFont="1" applyFill="1" applyBorder="1" applyAlignment="1" applyProtection="1">
      <alignment horizontal="right" vertical="center"/>
      <protection/>
    </xf>
    <xf numFmtId="0" fontId="0" fillId="24" borderId="0" xfId="61" applyFill="1" applyProtection="1">
      <alignment/>
      <protection locked="0"/>
    </xf>
    <xf numFmtId="0" fontId="3" fillId="24" borderId="0" xfId="61" applyFont="1" applyFill="1" applyAlignment="1" applyProtection="1">
      <alignment horizontal="center"/>
      <protection locked="0"/>
    </xf>
    <xf numFmtId="0" fontId="2" fillId="0" borderId="0" xfId="61" applyFont="1" applyProtection="1">
      <alignment/>
      <protection locked="0"/>
    </xf>
    <xf numFmtId="0" fontId="5" fillId="24" borderId="32" xfId="61" applyFont="1" applyFill="1" applyBorder="1" applyAlignment="1" applyProtection="1">
      <alignment horizontal="center"/>
      <protection locked="0"/>
    </xf>
    <xf numFmtId="0" fontId="5" fillId="24" borderId="33" xfId="61" applyFont="1" applyFill="1" applyBorder="1" applyAlignment="1" applyProtection="1">
      <alignment horizontal="center"/>
      <protection locked="0"/>
    </xf>
    <xf numFmtId="0" fontId="5" fillId="24" borderId="34" xfId="61" applyFont="1" applyFill="1" applyBorder="1" applyAlignment="1" applyProtection="1">
      <alignment horizontal="center"/>
      <protection locked="0"/>
    </xf>
    <xf numFmtId="0" fontId="5" fillId="0" borderId="0" xfId="61" applyFont="1" applyProtection="1">
      <alignment/>
      <protection locked="0"/>
    </xf>
    <xf numFmtId="0" fontId="1" fillId="7" borderId="48" xfId="61" applyFont="1" applyFill="1" applyBorder="1" applyAlignment="1" applyProtection="1">
      <alignment horizontal="center"/>
      <protection locked="0"/>
    </xf>
    <xf numFmtId="0" fontId="1" fillId="7" borderId="39" xfId="61" applyFont="1" applyFill="1" applyBorder="1" applyProtection="1">
      <alignment/>
      <protection locked="0"/>
    </xf>
    <xf numFmtId="2" fontId="1" fillId="7" borderId="51" xfId="61" applyNumberFormat="1" applyFont="1" applyFill="1" applyBorder="1" applyAlignment="1" applyProtection="1">
      <alignment horizontal="center" vertical="center"/>
      <protection locked="0"/>
    </xf>
    <xf numFmtId="49" fontId="1" fillId="7" borderId="15" xfId="61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61" applyFont="1" applyBorder="1" applyAlignment="1" applyProtection="1">
      <alignment horizontal="center"/>
      <protection locked="0"/>
    </xf>
    <xf numFmtId="0" fontId="2" fillId="0" borderId="10" xfId="61" applyFont="1" applyBorder="1" applyProtection="1">
      <alignment/>
      <protection locked="0"/>
    </xf>
    <xf numFmtId="4" fontId="2" fillId="0" borderId="25" xfId="61" applyNumberFormat="1" applyFont="1" applyFill="1" applyBorder="1" applyAlignment="1" applyProtection="1">
      <alignment horizontal="right"/>
      <protection locked="0"/>
    </xf>
    <xf numFmtId="2" fontId="2" fillId="0" borderId="41" xfId="61" applyNumberFormat="1" applyFont="1" applyBorder="1" applyAlignment="1" applyProtection="1">
      <alignment horizontal="center" vertical="center"/>
      <protection locked="0"/>
    </xf>
    <xf numFmtId="0" fontId="2" fillId="0" borderId="12" xfId="61" applyFont="1" applyBorder="1" applyProtection="1">
      <alignment/>
      <protection locked="0"/>
    </xf>
    <xf numFmtId="0" fontId="1" fillId="7" borderId="39" xfId="61" applyFont="1" applyFill="1" applyBorder="1" applyAlignment="1" applyProtection="1">
      <alignment horizontal="center" vertical="center"/>
      <protection locked="0"/>
    </xf>
    <xf numFmtId="49" fontId="1" fillId="7" borderId="24" xfId="61" applyNumberFormat="1" applyFont="1" applyFill="1" applyBorder="1" applyAlignment="1" applyProtection="1">
      <alignment horizontal="left" vertical="center" wrapText="1"/>
      <protection locked="0"/>
    </xf>
    <xf numFmtId="2" fontId="2" fillId="0" borderId="14" xfId="61" applyNumberFormat="1" applyFont="1" applyBorder="1" applyAlignment="1" applyProtection="1">
      <alignment horizontal="center" vertical="center"/>
      <protection locked="0"/>
    </xf>
    <xf numFmtId="0" fontId="2" fillId="0" borderId="41" xfId="61" applyFont="1" applyBorder="1" applyAlignment="1" applyProtection="1">
      <alignment horizontal="center"/>
      <protection locked="0"/>
    </xf>
    <xf numFmtId="4" fontId="2" fillId="0" borderId="28" xfId="61" applyNumberFormat="1" applyFont="1" applyFill="1" applyBorder="1" applyAlignment="1" applyProtection="1">
      <alignment horizontal="right"/>
      <protection locked="0"/>
    </xf>
    <xf numFmtId="2" fontId="1" fillId="7" borderId="39" xfId="61" applyNumberFormat="1" applyFont="1" applyFill="1" applyBorder="1" applyAlignment="1" applyProtection="1">
      <alignment horizontal="center" vertical="center"/>
      <protection locked="0"/>
    </xf>
    <xf numFmtId="0" fontId="1" fillId="7" borderId="24" xfId="61" applyFont="1" applyFill="1" applyBorder="1" applyAlignment="1" applyProtection="1">
      <alignment horizontal="left" wrapText="1"/>
      <protection locked="0"/>
    </xf>
    <xf numFmtId="0" fontId="2" fillId="0" borderId="13" xfId="61" applyFont="1" applyBorder="1" applyAlignment="1" applyProtection="1">
      <alignment horizontal="center" vertical="center"/>
      <protection locked="0"/>
    </xf>
    <xf numFmtId="0" fontId="2" fillId="24" borderId="10" xfId="61" applyFont="1" applyFill="1" applyBorder="1" applyProtection="1">
      <alignment/>
      <protection locked="0"/>
    </xf>
    <xf numFmtId="0" fontId="2" fillId="24" borderId="11" xfId="61" applyFont="1" applyFill="1" applyBorder="1" applyProtection="1">
      <alignment/>
      <protection locked="0"/>
    </xf>
    <xf numFmtId="4" fontId="2" fillId="0" borderId="27" xfId="61" applyNumberFormat="1" applyFont="1" applyFill="1" applyBorder="1" applyAlignment="1" applyProtection="1">
      <alignment horizontal="right"/>
      <protection locked="0"/>
    </xf>
    <xf numFmtId="0" fontId="2" fillId="0" borderId="26" xfId="61" applyFont="1" applyBorder="1" applyAlignment="1" applyProtection="1">
      <alignment horizontal="center"/>
      <protection locked="0"/>
    </xf>
    <xf numFmtId="0" fontId="2" fillId="24" borderId="12" xfId="61" applyFont="1" applyFill="1" applyBorder="1" applyProtection="1">
      <alignment/>
      <protection locked="0"/>
    </xf>
    <xf numFmtId="0" fontId="1" fillId="9" borderId="39" xfId="61" applyFont="1" applyFill="1" applyBorder="1" applyAlignment="1" applyProtection="1">
      <alignment horizontal="center"/>
      <protection locked="0"/>
    </xf>
    <xf numFmtId="0" fontId="1" fillId="9" borderId="24" xfId="61" applyFont="1" applyFill="1" applyBorder="1" applyAlignment="1" applyProtection="1">
      <alignment horizontal="left" wrapText="1"/>
      <protection locked="0"/>
    </xf>
    <xf numFmtId="0" fontId="1" fillId="0" borderId="0" xfId="61" applyFont="1" applyProtection="1">
      <alignment/>
      <protection locked="0"/>
    </xf>
    <xf numFmtId="2" fontId="1" fillId="22" borderId="39" xfId="61" applyNumberFormat="1" applyFont="1" applyFill="1" applyBorder="1" applyAlignment="1" applyProtection="1">
      <alignment horizontal="center" vertical="center"/>
      <protection locked="0"/>
    </xf>
    <xf numFmtId="0" fontId="1" fillId="22" borderId="24" xfId="61" applyFont="1" applyFill="1" applyBorder="1" applyAlignment="1" applyProtection="1">
      <alignment vertical="center" wrapText="1"/>
      <protection locked="0"/>
    </xf>
    <xf numFmtId="4" fontId="1" fillId="22" borderId="35" xfId="61" applyNumberFormat="1" applyFont="1" applyFill="1" applyBorder="1" applyAlignment="1" applyProtection="1">
      <alignment horizontal="right" vertical="center"/>
      <protection locked="0"/>
    </xf>
    <xf numFmtId="0" fontId="2" fillId="0" borderId="0" xfId="61" applyFont="1" applyAlignment="1" applyProtection="1">
      <alignment vertical="center"/>
      <protection locked="0"/>
    </xf>
    <xf numFmtId="0" fontId="2" fillId="24" borderId="0" xfId="61" applyFont="1" applyFill="1" applyProtection="1">
      <alignment/>
      <protection locked="0"/>
    </xf>
    <xf numFmtId="0" fontId="2" fillId="24" borderId="0" xfId="61" applyFont="1" applyFill="1" applyAlignment="1" applyProtection="1">
      <alignment horizontal="center"/>
      <protection locked="0"/>
    </xf>
    <xf numFmtId="0" fontId="1" fillId="24" borderId="0" xfId="0" applyFont="1" applyFill="1" applyAlignment="1" applyProtection="1">
      <alignment/>
      <protection locked="0"/>
    </xf>
    <xf numFmtId="0" fontId="1" fillId="0" borderId="0" xfId="61" applyFont="1" applyAlignment="1" applyProtection="1">
      <alignment horizontal="center"/>
      <protection locked="0"/>
    </xf>
    <xf numFmtId="4" fontId="1" fillId="7" borderId="24" xfId="61" applyNumberFormat="1" applyFont="1" applyFill="1" applyBorder="1" applyAlignment="1" applyProtection="1">
      <alignment horizontal="right"/>
      <protection/>
    </xf>
    <xf numFmtId="4" fontId="1" fillId="7" borderId="35" xfId="61" applyNumberFormat="1" applyFont="1" applyFill="1" applyBorder="1" applyAlignment="1" applyProtection="1">
      <alignment horizontal="right"/>
      <protection/>
    </xf>
    <xf numFmtId="4" fontId="1" fillId="7" borderId="15" xfId="61" applyNumberFormat="1" applyFont="1" applyFill="1" applyBorder="1" applyAlignment="1" applyProtection="1">
      <alignment horizontal="right" vertical="center"/>
      <protection/>
    </xf>
    <xf numFmtId="4" fontId="1" fillId="7" borderId="16" xfId="61" applyNumberFormat="1" applyFont="1" applyFill="1" applyBorder="1" applyAlignment="1" applyProtection="1">
      <alignment horizontal="right"/>
      <protection/>
    </xf>
    <xf numFmtId="4" fontId="1" fillId="9" borderId="24" xfId="61" applyNumberFormat="1" applyFont="1" applyFill="1" applyBorder="1" applyAlignment="1" applyProtection="1">
      <alignment horizontal="right"/>
      <protection/>
    </xf>
    <xf numFmtId="4" fontId="1" fillId="9" borderId="35" xfId="61" applyNumberFormat="1" applyFont="1" applyFill="1" applyBorder="1" applyAlignment="1" applyProtection="1">
      <alignment horizontal="right"/>
      <protection/>
    </xf>
    <xf numFmtId="0" fontId="0" fillId="24" borderId="0" xfId="62" applyFill="1" applyProtection="1">
      <alignment/>
      <protection locked="0"/>
    </xf>
    <xf numFmtId="0" fontId="2" fillId="0" borderId="0" xfId="62" applyFont="1" applyProtection="1">
      <alignment/>
      <protection locked="0"/>
    </xf>
    <xf numFmtId="14" fontId="1" fillId="4" borderId="55" xfId="62" applyNumberFormat="1" applyFont="1" applyFill="1" applyBorder="1" applyAlignment="1" applyProtection="1">
      <alignment horizontal="center" wrapText="1"/>
      <protection locked="0"/>
    </xf>
    <xf numFmtId="0" fontId="1" fillId="4" borderId="51" xfId="62" applyFont="1" applyFill="1" applyBorder="1" applyAlignment="1" applyProtection="1">
      <alignment horizontal="center" vertical="center"/>
      <protection locked="0"/>
    </xf>
    <xf numFmtId="0" fontId="1" fillId="4" borderId="15" xfId="62" applyFont="1" applyFill="1" applyBorder="1" applyAlignment="1" applyProtection="1">
      <alignment horizontal="center" vertical="center"/>
      <protection locked="0"/>
    </xf>
    <xf numFmtId="0" fontId="1" fillId="4" borderId="16" xfId="62" applyFont="1" applyFill="1" applyBorder="1" applyAlignment="1" applyProtection="1">
      <alignment horizontal="center" vertical="center"/>
      <protection locked="0"/>
    </xf>
    <xf numFmtId="0" fontId="5" fillId="24" borderId="42" xfId="62" applyFont="1" applyFill="1" applyBorder="1" applyAlignment="1" applyProtection="1">
      <alignment horizontal="center" vertical="center"/>
      <protection locked="0"/>
    </xf>
    <xf numFmtId="0" fontId="5" fillId="24" borderId="48" xfId="62" applyFont="1" applyFill="1" applyBorder="1" applyAlignment="1" applyProtection="1">
      <alignment horizontal="center" vertical="center"/>
      <protection locked="0"/>
    </xf>
    <xf numFmtId="0" fontId="5" fillId="24" borderId="74" xfId="62" applyFont="1" applyFill="1" applyBorder="1" applyAlignment="1" applyProtection="1">
      <alignment horizontal="center" vertical="center"/>
      <protection locked="0"/>
    </xf>
    <xf numFmtId="0" fontId="0" fillId="0" borderId="0" xfId="62" applyFont="1" applyAlignment="1" applyProtection="1">
      <alignment vertical="center"/>
      <protection locked="0"/>
    </xf>
    <xf numFmtId="0" fontId="2" fillId="0" borderId="0" xfId="62" applyFont="1" applyAlignment="1" applyProtection="1">
      <alignment vertical="center"/>
      <protection locked="0"/>
    </xf>
    <xf numFmtId="0" fontId="0" fillId="0" borderId="0" xfId="61" applyFont="1" applyAlignment="1" applyProtection="1">
      <alignment horizontal="center"/>
      <protection locked="0"/>
    </xf>
    <xf numFmtId="0" fontId="5" fillId="0" borderId="0" xfId="62" applyFont="1" applyBorder="1" applyProtection="1">
      <alignment/>
      <protection locked="0"/>
    </xf>
    <xf numFmtId="0" fontId="0" fillId="0" borderId="0" xfId="62" applyFont="1" applyBorder="1" applyAlignment="1" applyProtection="1">
      <alignment/>
      <protection locked="0"/>
    </xf>
    <xf numFmtId="0" fontId="0" fillId="0" borderId="0" xfId="62" applyBorder="1" applyAlignment="1" applyProtection="1">
      <alignment/>
      <protection locked="0"/>
    </xf>
    <xf numFmtId="0" fontId="0" fillId="0" borderId="0" xfId="62" applyBorder="1" applyProtection="1">
      <alignment/>
      <protection locked="0"/>
    </xf>
    <xf numFmtId="0" fontId="5" fillId="0" borderId="0" xfId="62" applyFont="1" applyBorder="1" applyProtection="1">
      <alignment/>
      <protection locked="0"/>
    </xf>
    <xf numFmtId="0" fontId="0" fillId="0" borderId="0" xfId="62" applyFont="1" applyBorder="1" applyProtection="1">
      <alignment/>
      <protection locked="0"/>
    </xf>
    <xf numFmtId="0" fontId="2" fillId="24" borderId="0" xfId="62" applyFont="1" applyFill="1" applyBorder="1" applyAlignment="1" applyProtection="1">
      <alignment vertical="center"/>
      <protection locked="0"/>
    </xf>
    <xf numFmtId="0" fontId="0" fillId="0" borderId="0" xfId="62" applyFont="1" applyBorder="1" applyAlignment="1" applyProtection="1">
      <alignment/>
      <protection locked="0"/>
    </xf>
    <xf numFmtId="0" fontId="0" fillId="0" borderId="0" xfId="62" applyFont="1" applyBorder="1" applyAlignment="1" applyProtection="1">
      <alignment horizontal="left"/>
      <protection locked="0"/>
    </xf>
    <xf numFmtId="0" fontId="1" fillId="0" borderId="46" xfId="62" applyFont="1" applyFill="1" applyBorder="1" applyAlignment="1" applyProtection="1">
      <alignment horizontal="center" vertical="center"/>
      <protection/>
    </xf>
    <xf numFmtId="3" fontId="1" fillId="0" borderId="42" xfId="62" applyNumberFormat="1" applyFont="1" applyBorder="1" applyAlignment="1" applyProtection="1">
      <alignment horizontal="center" vertical="center"/>
      <protection/>
    </xf>
    <xf numFmtId="1" fontId="1" fillId="0" borderId="78" xfId="62" applyNumberFormat="1" applyFont="1" applyBorder="1" applyAlignment="1" applyProtection="1">
      <alignment horizontal="center" vertical="center"/>
      <protection/>
    </xf>
    <xf numFmtId="1" fontId="1" fillId="0" borderId="50" xfId="62" applyNumberFormat="1" applyFont="1" applyBorder="1" applyAlignment="1" applyProtection="1">
      <alignment horizontal="center" vertical="center"/>
      <protection/>
    </xf>
    <xf numFmtId="1" fontId="1" fillId="0" borderId="79" xfId="62" applyNumberFormat="1" applyFont="1" applyBorder="1" applyAlignment="1" applyProtection="1">
      <alignment horizontal="center" vertical="center"/>
      <protection/>
    </xf>
    <xf numFmtId="0" fontId="9" fillId="4" borderId="29" xfId="0" applyFont="1" applyFill="1" applyBorder="1" applyAlignment="1" applyProtection="1">
      <alignment horizontal="center" vertical="center"/>
      <protection locked="0"/>
    </xf>
    <xf numFmtId="0" fontId="9" fillId="4" borderId="30" xfId="0" applyFont="1" applyFill="1" applyBorder="1" applyAlignment="1" applyProtection="1">
      <alignment horizontal="center" vertical="center"/>
      <protection locked="0"/>
    </xf>
    <xf numFmtId="0" fontId="1" fillId="7" borderId="39" xfId="0" applyFont="1" applyFill="1" applyBorder="1" applyAlignment="1" applyProtection="1">
      <alignment horizontal="center" vertical="center"/>
      <protection locked="0"/>
    </xf>
    <xf numFmtId="0" fontId="1" fillId="7" borderId="24" xfId="0" applyFont="1" applyFill="1" applyBorder="1" applyAlignment="1" applyProtection="1">
      <alignment horizontal="left" vertical="center"/>
      <protection locked="0"/>
    </xf>
    <xf numFmtId="0" fontId="2" fillId="7" borderId="24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24" borderId="10" xfId="6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25" xfId="0" applyNumberFormat="1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24" borderId="11" xfId="6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4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24" borderId="12" xfId="60" applyFont="1" applyFill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" fontId="2" fillId="0" borderId="28" xfId="0" applyNumberFormat="1" applyFont="1" applyBorder="1" applyAlignment="1" applyProtection="1">
      <alignment horizontal="right" vertical="center"/>
      <protection locked="0"/>
    </xf>
    <xf numFmtId="0" fontId="1" fillId="7" borderId="24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" fillId="11" borderId="39" xfId="0" applyFont="1" applyFill="1" applyBorder="1" applyAlignment="1" applyProtection="1">
      <alignment horizontal="center" vertical="center"/>
      <protection locked="0"/>
    </xf>
    <xf numFmtId="0" fontId="1" fillId="11" borderId="24" xfId="0" applyFont="1" applyFill="1" applyBorder="1" applyAlignment="1" applyProtection="1">
      <alignment horizontal="left" vertical="center"/>
      <protection locked="0"/>
    </xf>
    <xf numFmtId="0" fontId="1" fillId="11" borderId="24" xfId="0" applyFont="1" applyFill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4" fontId="1" fillId="24" borderId="0" xfId="0" applyNumberFormat="1" applyFont="1" applyFill="1" applyBorder="1" applyAlignment="1" applyProtection="1">
      <alignment/>
      <protection locked="0"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4" fontId="1" fillId="7" borderId="24" xfId="0" applyNumberFormat="1" applyFont="1" applyFill="1" applyBorder="1" applyAlignment="1" applyProtection="1">
      <alignment horizontal="right" vertical="center"/>
      <protection/>
    </xf>
    <xf numFmtId="4" fontId="1" fillId="7" borderId="35" xfId="0" applyNumberFormat="1" applyFont="1" applyFill="1" applyBorder="1" applyAlignment="1" applyProtection="1">
      <alignment horizontal="right" vertical="center"/>
      <protection/>
    </xf>
    <xf numFmtId="4" fontId="2" fillId="24" borderId="10" xfId="0" applyNumberFormat="1" applyFont="1" applyFill="1" applyBorder="1" applyAlignment="1" applyProtection="1">
      <alignment horizontal="right" vertical="center"/>
      <protection/>
    </xf>
    <xf numFmtId="4" fontId="2" fillId="24" borderId="20" xfId="0" applyNumberFormat="1" applyFont="1" applyFill="1" applyBorder="1" applyAlignment="1" applyProtection="1">
      <alignment horizontal="right" vertical="center"/>
      <protection/>
    </xf>
    <xf numFmtId="4" fontId="2" fillId="24" borderId="11" xfId="0" applyNumberFormat="1" applyFont="1" applyFill="1" applyBorder="1" applyAlignment="1" applyProtection="1">
      <alignment horizontal="right" vertical="center"/>
      <protection/>
    </xf>
    <xf numFmtId="4" fontId="2" fillId="24" borderId="12" xfId="0" applyNumberFormat="1" applyFont="1" applyFill="1" applyBorder="1" applyAlignment="1" applyProtection="1">
      <alignment horizontal="right" vertical="center"/>
      <protection/>
    </xf>
    <xf numFmtId="4" fontId="1" fillId="11" borderId="24" xfId="0" applyNumberFormat="1" applyFont="1" applyFill="1" applyBorder="1" applyAlignment="1" applyProtection="1">
      <alignment horizontal="right" vertical="center"/>
      <protection/>
    </xf>
    <xf numFmtId="4" fontId="1" fillId="4" borderId="24" xfId="0" applyNumberFormat="1" applyFont="1" applyFill="1" applyBorder="1" applyAlignment="1" applyProtection="1">
      <alignment horizontal="right" vertical="center"/>
      <protection/>
    </xf>
    <xf numFmtId="4" fontId="1" fillId="11" borderId="35" xfId="0" applyNumberFormat="1" applyFont="1" applyFill="1" applyBorder="1" applyAlignment="1" applyProtection="1">
      <alignment horizontal="right" vertical="center"/>
      <protection/>
    </xf>
    <xf numFmtId="4" fontId="1" fillId="4" borderId="35" xfId="0" applyNumberFormat="1" applyFont="1" applyFill="1" applyBorder="1" applyAlignment="1" applyProtection="1">
      <alignment horizontal="right" vertical="center"/>
      <protection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3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wrapText="1"/>
      <protection locked="0"/>
    </xf>
    <xf numFmtId="0" fontId="1" fillId="4" borderId="20" xfId="0" applyFont="1" applyFill="1" applyBorder="1" applyAlignment="1" applyProtection="1">
      <alignment horizontal="center" wrapText="1"/>
      <protection locked="0"/>
    </xf>
    <xf numFmtId="0" fontId="1" fillId="24" borderId="0" xfId="0" applyFont="1" applyFill="1" applyAlignment="1" applyProtection="1">
      <alignment horizontal="center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3" fillId="24" borderId="0" xfId="0" applyFont="1" applyFill="1" applyAlignment="1" applyProtection="1">
      <alignment horizontal="center"/>
      <protection locked="0"/>
    </xf>
    <xf numFmtId="0" fontId="15" fillId="24" borderId="0" xfId="0" applyFont="1" applyFill="1" applyAlignment="1" applyProtection="1">
      <alignment horizontal="center"/>
      <protection locked="0"/>
    </xf>
    <xf numFmtId="0" fontId="0" fillId="24" borderId="0" xfId="0" applyFill="1" applyAlignment="1" applyProtection="1">
      <alignment horizontal="left"/>
      <protection locked="0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1" fillId="4" borderId="70" xfId="59" applyFont="1" applyFill="1" applyBorder="1" applyAlignment="1" applyProtection="1">
      <alignment horizontal="center" vertical="center"/>
      <protection/>
    </xf>
    <xf numFmtId="0" fontId="1" fillId="4" borderId="54" xfId="59" applyFont="1" applyFill="1" applyBorder="1" applyAlignment="1" applyProtection="1">
      <alignment horizontal="center" vertical="center" wrapText="1"/>
      <protection/>
    </xf>
    <xf numFmtId="0" fontId="1" fillId="4" borderId="22" xfId="59" applyFont="1" applyFill="1" applyBorder="1" applyAlignment="1" applyProtection="1">
      <alignment horizontal="center" vertical="center" wrapText="1"/>
      <protection/>
    </xf>
    <xf numFmtId="0" fontId="1" fillId="4" borderId="76" xfId="59" applyFont="1" applyFill="1" applyBorder="1" applyAlignment="1" applyProtection="1">
      <alignment horizontal="center" vertical="center"/>
      <protection/>
    </xf>
    <xf numFmtId="0" fontId="29" fillId="7" borderId="80" xfId="0" applyFont="1" applyFill="1" applyBorder="1" applyAlignment="1">
      <alignment horizontal="center"/>
    </xf>
    <xf numFmtId="0" fontId="29" fillId="7" borderId="53" xfId="0" applyFont="1" applyFill="1" applyBorder="1" applyAlignment="1">
      <alignment horizontal="center"/>
    </xf>
    <xf numFmtId="0" fontId="29" fillId="7" borderId="76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left" vertical="top" wrapText="1"/>
    </xf>
    <xf numFmtId="0" fontId="26" fillId="7" borderId="70" xfId="0" applyFont="1" applyFill="1" applyBorder="1" applyAlignment="1">
      <alignment horizontal="left" vertical="top" wrapText="1"/>
    </xf>
    <xf numFmtId="0" fontId="26" fillId="7" borderId="55" xfId="0" applyFont="1" applyFill="1" applyBorder="1" applyAlignment="1">
      <alignment horizontal="left" vertical="top" wrapText="1"/>
    </xf>
    <xf numFmtId="0" fontId="26" fillId="7" borderId="81" xfId="0" applyFont="1" applyFill="1" applyBorder="1" applyAlignment="1">
      <alignment horizontal="left" vertical="top" wrapText="1"/>
    </xf>
    <xf numFmtId="0" fontId="2" fillId="24" borderId="0" xfId="0" applyFont="1" applyFill="1" applyAlignment="1" applyProtection="1">
      <alignment horizontal="left" indent="3"/>
      <protection locked="0"/>
    </xf>
    <xf numFmtId="0" fontId="2" fillId="24" borderId="0" xfId="0" applyFont="1" applyFill="1" applyAlignment="1" applyProtection="1">
      <alignment horizontal="center"/>
      <protection locked="0"/>
    </xf>
    <xf numFmtId="0" fontId="1" fillId="24" borderId="0" xfId="0" applyFont="1" applyFill="1" applyAlignment="1" applyProtection="1">
      <alignment horizontal="right"/>
      <protection locked="0"/>
    </xf>
    <xf numFmtId="0" fontId="3" fillId="24" borderId="0" xfId="0" applyFont="1" applyFill="1" applyAlignment="1" applyProtection="1">
      <alignment horizontal="center"/>
      <protection locked="0"/>
    </xf>
    <xf numFmtId="0" fontId="2" fillId="24" borderId="0" xfId="0" applyFont="1" applyFill="1" applyAlignment="1" applyProtection="1">
      <alignment horizontal="left"/>
      <protection locked="0"/>
    </xf>
    <xf numFmtId="0" fontId="2" fillId="24" borderId="0" xfId="0" applyFont="1" applyFill="1" applyAlignment="1" applyProtection="1">
      <alignment horizontal="left"/>
      <protection locked="0"/>
    </xf>
    <xf numFmtId="0" fontId="2" fillId="0" borderId="0" xfId="59" applyNumberFormat="1" applyFont="1" applyBorder="1" applyAlignment="1">
      <alignment horizontal="center" vertical="center" wrapText="1"/>
      <protection/>
    </xf>
    <xf numFmtId="0" fontId="1" fillId="4" borderId="48" xfId="59" applyNumberFormat="1" applyFont="1" applyFill="1" applyBorder="1" applyAlignment="1" applyProtection="1">
      <alignment horizontal="center"/>
      <protection/>
    </xf>
    <xf numFmtId="0" fontId="1" fillId="4" borderId="40" xfId="59" applyNumberFormat="1" applyFont="1" applyFill="1" applyBorder="1" applyAlignment="1" applyProtection="1">
      <alignment horizontal="center"/>
      <protection/>
    </xf>
    <xf numFmtId="0" fontId="58" fillId="0" borderId="49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1" fillId="4" borderId="52" xfId="59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39" xfId="0" applyFont="1" applyFill="1" applyBorder="1" applyAlignment="1" applyProtection="1">
      <alignment horizontal="center" vertical="center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24" borderId="0" xfId="0" applyFont="1" applyFill="1" applyAlignment="1" applyProtection="1">
      <alignment horizontal="left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51" xfId="0" applyFont="1" applyFill="1" applyBorder="1" applyAlignment="1" applyProtection="1">
      <alignment horizontal="center" vertical="center" wrapText="1"/>
      <protection locked="0"/>
    </xf>
    <xf numFmtId="0" fontId="21" fillId="24" borderId="0" xfId="0" applyFont="1" applyFill="1" applyAlignment="1">
      <alignment horizontal="right"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1" fillId="4" borderId="48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21" fillId="4" borderId="4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left"/>
    </xf>
    <xf numFmtId="0" fontId="20" fillId="4" borderId="33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0" fillId="4" borderId="33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/>
    </xf>
    <xf numFmtId="0" fontId="27" fillId="24" borderId="0" xfId="0" applyFont="1" applyFill="1" applyAlignment="1" applyProtection="1">
      <alignment horizontal="center"/>
      <protection locked="0"/>
    </xf>
    <xf numFmtId="0" fontId="23" fillId="24" borderId="0" xfId="0" applyFont="1" applyFill="1" applyAlignment="1">
      <alignment horizontal="left"/>
    </xf>
    <xf numFmtId="0" fontId="28" fillId="24" borderId="55" xfId="0" applyFont="1" applyFill="1" applyBorder="1" applyAlignment="1">
      <alignment horizontal="center"/>
    </xf>
    <xf numFmtId="0" fontId="20" fillId="4" borderId="32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 wrapText="1"/>
    </xf>
    <xf numFmtId="0" fontId="20" fillId="4" borderId="31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3" fillId="24" borderId="0" xfId="61" applyFont="1" applyFill="1" applyAlignment="1" applyProtection="1">
      <alignment horizontal="center"/>
      <protection locked="0"/>
    </xf>
    <xf numFmtId="0" fontId="0" fillId="24" borderId="0" xfId="61" applyFill="1" applyAlignment="1" applyProtection="1">
      <alignment horizontal="left"/>
      <protection locked="0"/>
    </xf>
    <xf numFmtId="0" fontId="1" fillId="24" borderId="0" xfId="61" applyFont="1" applyFill="1" applyAlignment="1" applyProtection="1">
      <alignment horizontal="right"/>
      <protection locked="0"/>
    </xf>
    <xf numFmtId="0" fontId="1" fillId="24" borderId="0" xfId="0" applyFont="1" applyFill="1" applyAlignment="1" applyProtection="1">
      <alignment horizontal="center"/>
      <protection locked="0"/>
    </xf>
    <xf numFmtId="0" fontId="1" fillId="4" borderId="32" xfId="61" applyFont="1" applyFill="1" applyBorder="1" applyAlignment="1" applyProtection="1">
      <alignment horizontal="center" vertical="center" wrapText="1"/>
      <protection locked="0"/>
    </xf>
    <xf numFmtId="0" fontId="1" fillId="4" borderId="14" xfId="61" applyFont="1" applyFill="1" applyBorder="1" applyAlignment="1" applyProtection="1">
      <alignment horizontal="center" vertical="center" wrapText="1"/>
      <protection locked="0"/>
    </xf>
    <xf numFmtId="0" fontId="1" fillId="4" borderId="51" xfId="61" applyFont="1" applyFill="1" applyBorder="1" applyAlignment="1" applyProtection="1">
      <alignment horizontal="center" vertical="center" wrapText="1"/>
      <protection locked="0"/>
    </xf>
    <xf numFmtId="0" fontId="1" fillId="4" borderId="33" xfId="61" applyFont="1" applyFill="1" applyBorder="1" applyAlignment="1" applyProtection="1">
      <alignment horizontal="center" vertical="center"/>
      <protection locked="0"/>
    </xf>
    <xf numFmtId="0" fontId="1" fillId="4" borderId="20" xfId="61" applyFont="1" applyFill="1" applyBorder="1" applyAlignment="1" applyProtection="1">
      <alignment horizontal="center" vertical="center"/>
      <protection locked="0"/>
    </xf>
    <xf numFmtId="0" fontId="1" fillId="4" borderId="15" xfId="61" applyFont="1" applyFill="1" applyBorder="1" applyAlignment="1" applyProtection="1">
      <alignment horizontal="center" vertical="center"/>
      <protection locked="0"/>
    </xf>
    <xf numFmtId="0" fontId="1" fillId="4" borderId="33" xfId="61" applyFont="1" applyFill="1" applyBorder="1" applyAlignment="1" applyProtection="1">
      <alignment horizontal="center" vertical="center" wrapText="1"/>
      <protection locked="0"/>
    </xf>
    <xf numFmtId="0" fontId="1" fillId="4" borderId="20" xfId="61" applyFont="1" applyFill="1" applyBorder="1" applyAlignment="1" applyProtection="1">
      <alignment horizontal="center" vertical="center" wrapText="1"/>
      <protection locked="0"/>
    </xf>
    <xf numFmtId="0" fontId="1" fillId="4" borderId="15" xfId="61" applyFont="1" applyFill="1" applyBorder="1" applyAlignment="1" applyProtection="1">
      <alignment horizontal="center" vertical="center" wrapText="1"/>
      <protection locked="0"/>
    </xf>
    <xf numFmtId="0" fontId="1" fillId="4" borderId="34" xfId="61" applyFont="1" applyFill="1" applyBorder="1" applyAlignment="1" applyProtection="1">
      <alignment horizontal="center" vertical="center" wrapText="1"/>
      <protection locked="0"/>
    </xf>
    <xf numFmtId="0" fontId="1" fillId="4" borderId="31" xfId="61" applyFont="1" applyFill="1" applyBorder="1" applyAlignment="1" applyProtection="1">
      <alignment horizontal="center" vertical="center" wrapText="1"/>
      <protection locked="0"/>
    </xf>
    <xf numFmtId="0" fontId="1" fillId="4" borderId="16" xfId="61" applyFont="1" applyFill="1" applyBorder="1" applyAlignment="1" applyProtection="1">
      <alignment horizontal="center" vertical="center" wrapText="1"/>
      <protection locked="0"/>
    </xf>
    <xf numFmtId="0" fontId="5" fillId="24" borderId="42" xfId="62" applyFont="1" applyFill="1" applyBorder="1" applyAlignment="1" applyProtection="1">
      <alignment horizontal="center" vertical="center"/>
      <protection locked="0"/>
    </xf>
    <xf numFmtId="0" fontId="2" fillId="0" borderId="44" xfId="62" applyFont="1" applyBorder="1" applyAlignment="1" applyProtection="1">
      <alignment horizontal="left" vertical="center"/>
      <protection locked="0"/>
    </xf>
    <xf numFmtId="0" fontId="2" fillId="0" borderId="61" xfId="62" applyFont="1" applyBorder="1" applyAlignment="1" applyProtection="1">
      <alignment horizontal="left" vertical="center"/>
      <protection locked="0"/>
    </xf>
    <xf numFmtId="0" fontId="2" fillId="0" borderId="82" xfId="62" applyFont="1" applyBorder="1" applyAlignment="1" applyProtection="1">
      <alignment horizontal="left" vertical="center"/>
      <protection locked="0"/>
    </xf>
    <xf numFmtId="0" fontId="2" fillId="0" borderId="83" xfId="62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0" fontId="1" fillId="0" borderId="84" xfId="62" applyFont="1" applyBorder="1" applyAlignment="1" applyProtection="1">
      <alignment horizontal="center" vertical="center"/>
      <protection/>
    </xf>
    <xf numFmtId="0" fontId="1" fillId="0" borderId="79" xfId="62" applyFont="1" applyBorder="1" applyAlignment="1" applyProtection="1">
      <alignment horizontal="center" vertical="center"/>
      <protection/>
    </xf>
    <xf numFmtId="0" fontId="1" fillId="24" borderId="0" xfId="62" applyFont="1" applyFill="1" applyBorder="1" applyAlignment="1" applyProtection="1">
      <alignment horizontal="right"/>
      <protection locked="0"/>
    </xf>
    <xf numFmtId="0" fontId="0" fillId="0" borderId="0" xfId="62" applyFont="1" applyBorder="1" applyAlignment="1" applyProtection="1">
      <alignment horizontal="left"/>
      <protection locked="0"/>
    </xf>
    <xf numFmtId="0" fontId="0" fillId="24" borderId="0" xfId="62" applyFill="1" applyAlignment="1" applyProtection="1">
      <alignment horizontal="left"/>
      <protection locked="0"/>
    </xf>
    <xf numFmtId="0" fontId="3" fillId="24" borderId="0" xfId="62" applyFont="1" applyFill="1" applyAlignment="1" applyProtection="1">
      <alignment horizontal="center"/>
      <protection locked="0"/>
    </xf>
    <xf numFmtId="0" fontId="3" fillId="24" borderId="0" xfId="62" applyFont="1" applyFill="1" applyBorder="1" applyAlignment="1" applyProtection="1">
      <alignment horizontal="center"/>
      <protection locked="0"/>
    </xf>
    <xf numFmtId="0" fontId="1" fillId="0" borderId="0" xfId="62" applyFont="1" applyBorder="1" applyAlignment="1" applyProtection="1">
      <alignment horizontal="center"/>
      <protection locked="0"/>
    </xf>
    <xf numFmtId="0" fontId="0" fillId="0" borderId="0" xfId="62" applyFont="1" applyBorder="1" applyAlignment="1" applyProtection="1">
      <alignment horizontal="center"/>
      <protection locked="0"/>
    </xf>
    <xf numFmtId="0" fontId="0" fillId="0" borderId="0" xfId="62" applyBorder="1" applyAlignment="1" applyProtection="1">
      <alignment horizontal="center"/>
      <protection locked="0"/>
    </xf>
    <xf numFmtId="0" fontId="1" fillId="4" borderId="76" xfId="62" applyFont="1" applyFill="1" applyBorder="1" applyAlignment="1" applyProtection="1">
      <alignment horizontal="center" vertical="center" wrapText="1"/>
      <protection locked="0"/>
    </xf>
    <xf numFmtId="0" fontId="1" fillId="4" borderId="70" xfId="62" applyFont="1" applyFill="1" applyBorder="1" applyAlignment="1" applyProtection="1">
      <alignment horizontal="center" vertical="center" wrapText="1"/>
      <protection locked="0"/>
    </xf>
    <xf numFmtId="0" fontId="1" fillId="4" borderId="81" xfId="62" applyFont="1" applyFill="1" applyBorder="1" applyAlignment="1" applyProtection="1">
      <alignment horizontal="center" vertical="center" wrapText="1"/>
      <protection locked="0"/>
    </xf>
    <xf numFmtId="0" fontId="1" fillId="4" borderId="80" xfId="62" applyFont="1" applyFill="1" applyBorder="1" applyAlignment="1" applyProtection="1">
      <alignment horizontal="center" vertical="center" wrapText="1"/>
      <protection locked="0"/>
    </xf>
    <xf numFmtId="0" fontId="1" fillId="4" borderId="53" xfId="62" applyFont="1" applyFill="1" applyBorder="1" applyAlignment="1" applyProtection="1">
      <alignment horizontal="center" vertical="center" wrapText="1"/>
      <protection locked="0"/>
    </xf>
    <xf numFmtId="0" fontId="1" fillId="4" borderId="69" xfId="62" applyFont="1" applyFill="1" applyBorder="1" applyAlignment="1" applyProtection="1">
      <alignment horizontal="center" vertical="center" wrapText="1"/>
      <protection locked="0"/>
    </xf>
    <xf numFmtId="0" fontId="1" fillId="4" borderId="0" xfId="62" applyFont="1" applyFill="1" applyBorder="1" applyAlignment="1" applyProtection="1">
      <alignment horizontal="center" vertical="center" wrapText="1"/>
      <protection locked="0"/>
    </xf>
    <xf numFmtId="0" fontId="1" fillId="4" borderId="67" xfId="62" applyFont="1" applyFill="1" applyBorder="1" applyAlignment="1" applyProtection="1">
      <alignment horizontal="center" vertical="center" wrapText="1"/>
      <protection locked="0"/>
    </xf>
    <xf numFmtId="0" fontId="1" fillId="4" borderId="55" xfId="62" applyFont="1" applyFill="1" applyBorder="1" applyAlignment="1" applyProtection="1">
      <alignment horizontal="center" vertical="center" wrapText="1"/>
      <protection locked="0"/>
    </xf>
    <xf numFmtId="0" fontId="1" fillId="4" borderId="52" xfId="62" applyFont="1" applyFill="1" applyBorder="1" applyAlignment="1" applyProtection="1">
      <alignment horizontal="center" vertical="center" wrapText="1"/>
      <protection locked="0"/>
    </xf>
    <xf numFmtId="0" fontId="1" fillId="4" borderId="22" xfId="62" applyFont="1" applyFill="1" applyBorder="1" applyAlignment="1" applyProtection="1">
      <alignment horizontal="center" vertical="center" wrapText="1"/>
      <protection locked="0"/>
    </xf>
    <xf numFmtId="0" fontId="1" fillId="4" borderId="54" xfId="62" applyFont="1" applyFill="1" applyBorder="1" applyAlignment="1" applyProtection="1">
      <alignment horizontal="center" vertical="center" wrapText="1"/>
      <protection locked="0"/>
    </xf>
    <xf numFmtId="0" fontId="1" fillId="4" borderId="53" xfId="62" applyFont="1" applyFill="1" applyBorder="1" applyAlignment="1" applyProtection="1">
      <alignment horizontal="center" wrapText="1"/>
      <protection locked="0"/>
    </xf>
    <xf numFmtId="0" fontId="1" fillId="4" borderId="0" xfId="62" applyFont="1" applyFill="1" applyBorder="1" applyAlignment="1" applyProtection="1">
      <alignment horizontal="center" wrapText="1"/>
      <protection locked="0"/>
    </xf>
    <xf numFmtId="0" fontId="1" fillId="4" borderId="80" xfId="62" applyFont="1" applyFill="1" applyBorder="1" applyAlignment="1" applyProtection="1">
      <alignment horizontal="center" vertical="center"/>
      <protection locked="0"/>
    </xf>
    <xf numFmtId="0" fontId="1" fillId="4" borderId="53" xfId="62" applyFont="1" applyFill="1" applyBorder="1" applyAlignment="1" applyProtection="1">
      <alignment horizontal="center" vertical="center"/>
      <protection locked="0"/>
    </xf>
    <xf numFmtId="0" fontId="1" fillId="4" borderId="76" xfId="62" applyFont="1" applyFill="1" applyBorder="1" applyAlignment="1" applyProtection="1">
      <alignment horizontal="center" vertical="center"/>
      <protection locked="0"/>
    </xf>
    <xf numFmtId="0" fontId="1" fillId="4" borderId="69" xfId="62" applyFont="1" applyFill="1" applyBorder="1" applyAlignment="1" applyProtection="1">
      <alignment horizontal="center" vertical="center"/>
      <protection locked="0"/>
    </xf>
    <xf numFmtId="0" fontId="1" fillId="4" borderId="0" xfId="62" applyFont="1" applyFill="1" applyBorder="1" applyAlignment="1" applyProtection="1">
      <alignment horizontal="center" vertical="center"/>
      <protection locked="0"/>
    </xf>
    <xf numFmtId="0" fontId="1" fillId="4" borderId="70" xfId="62" applyFont="1" applyFill="1" applyBorder="1" applyAlignment="1" applyProtection="1">
      <alignment horizontal="center" vertical="center"/>
      <protection locked="0"/>
    </xf>
    <xf numFmtId="0" fontId="1" fillId="4" borderId="67" xfId="62" applyFont="1" applyFill="1" applyBorder="1" applyAlignment="1" applyProtection="1">
      <alignment horizontal="center" vertical="center"/>
      <protection locked="0"/>
    </xf>
    <xf numFmtId="0" fontId="1" fillId="4" borderId="55" xfId="62" applyFont="1" applyFill="1" applyBorder="1" applyAlignment="1" applyProtection="1">
      <alignment horizontal="center" vertical="center"/>
      <protection locked="0"/>
    </xf>
    <xf numFmtId="0" fontId="1" fillId="4" borderId="81" xfId="62" applyFont="1" applyFill="1" applyBorder="1" applyAlignment="1" applyProtection="1">
      <alignment horizontal="center" vertical="center"/>
      <protection locked="0"/>
    </xf>
    <xf numFmtId="0" fontId="2" fillId="0" borderId="85" xfId="62" applyFont="1" applyBorder="1" applyAlignment="1" applyProtection="1">
      <alignment horizontal="left" vertical="center"/>
      <protection locked="0"/>
    </xf>
    <xf numFmtId="0" fontId="2" fillId="0" borderId="86" xfId="62" applyFont="1" applyBorder="1" applyAlignment="1" applyProtection="1">
      <alignment horizontal="left" vertical="center"/>
      <protection locked="0"/>
    </xf>
    <xf numFmtId="0" fontId="21" fillId="4" borderId="34" xfId="61" applyFont="1" applyFill="1" applyBorder="1" applyAlignment="1">
      <alignment horizontal="center" vertical="center" wrapText="1"/>
      <protection/>
    </xf>
    <xf numFmtId="0" fontId="21" fillId="4" borderId="31" xfId="61" applyFont="1" applyFill="1" applyBorder="1" applyAlignment="1">
      <alignment horizontal="center" vertical="center" wrapText="1"/>
      <protection/>
    </xf>
    <xf numFmtId="0" fontId="21" fillId="4" borderId="16" xfId="61" applyFont="1" applyFill="1" applyBorder="1" applyAlignment="1">
      <alignment horizontal="center" vertical="center" wrapText="1"/>
      <protection/>
    </xf>
    <xf numFmtId="0" fontId="21" fillId="22" borderId="48" xfId="61" applyFont="1" applyFill="1" applyBorder="1" applyAlignment="1">
      <alignment horizontal="center" vertical="center" wrapText="1"/>
      <protection/>
    </xf>
    <xf numFmtId="0" fontId="21" fillId="22" borderId="40" xfId="61" applyFont="1" applyFill="1" applyBorder="1" applyAlignment="1">
      <alignment horizontal="center" vertical="center" wrapText="1"/>
      <protection/>
    </xf>
    <xf numFmtId="0" fontId="27" fillId="24" borderId="0" xfId="61" applyFont="1" applyFill="1" applyAlignment="1" applyProtection="1">
      <alignment horizontal="center"/>
      <protection locked="0"/>
    </xf>
    <xf numFmtId="0" fontId="21" fillId="4" borderId="32" xfId="61" applyFont="1" applyFill="1" applyBorder="1" applyAlignment="1">
      <alignment horizontal="center" vertical="center" wrapText="1"/>
      <protection/>
    </xf>
    <xf numFmtId="0" fontId="21" fillId="4" borderId="14" xfId="61" applyFont="1" applyFill="1" applyBorder="1" applyAlignment="1">
      <alignment horizontal="center" vertical="center" wrapText="1"/>
      <protection/>
    </xf>
    <xf numFmtId="0" fontId="21" fillId="4" borderId="51" xfId="61" applyFont="1" applyFill="1" applyBorder="1" applyAlignment="1">
      <alignment horizontal="center" vertical="center" wrapText="1"/>
      <protection/>
    </xf>
    <xf numFmtId="0" fontId="21" fillId="4" borderId="33" xfId="61" applyFont="1" applyFill="1" applyBorder="1" applyAlignment="1">
      <alignment horizontal="center" vertical="center"/>
      <protection/>
    </xf>
    <xf numFmtId="0" fontId="21" fillId="4" borderId="20" xfId="61" applyFont="1" applyFill="1" applyBorder="1" applyAlignment="1">
      <alignment horizontal="center" vertical="center"/>
      <protection/>
    </xf>
    <xf numFmtId="0" fontId="21" fillId="4" borderId="15" xfId="61" applyFont="1" applyFill="1" applyBorder="1" applyAlignment="1">
      <alignment horizontal="center" vertical="center"/>
      <protection/>
    </xf>
    <xf numFmtId="0" fontId="21" fillId="4" borderId="33" xfId="61" applyFont="1" applyFill="1" applyBorder="1" applyAlignment="1">
      <alignment horizontal="center" wrapText="1"/>
      <protection/>
    </xf>
    <xf numFmtId="0" fontId="21" fillId="4" borderId="20" xfId="61" applyFont="1" applyFill="1" applyBorder="1" applyAlignment="1">
      <alignment horizontal="center" wrapText="1"/>
      <protection/>
    </xf>
    <xf numFmtId="0" fontId="21" fillId="4" borderId="33" xfId="61" applyFont="1" applyFill="1" applyBorder="1" applyAlignment="1">
      <alignment horizontal="center" vertical="center" wrapText="1"/>
      <protection/>
    </xf>
    <xf numFmtId="0" fontId="21" fillId="4" borderId="20" xfId="61" applyFont="1" applyFill="1" applyBorder="1" applyAlignment="1">
      <alignment horizontal="center" vertical="center" wrapText="1"/>
      <protection/>
    </xf>
    <xf numFmtId="0" fontId="21" fillId="4" borderId="15" xfId="61" applyFont="1" applyFill="1" applyBorder="1" applyAlignment="1">
      <alignment horizontal="center" vertical="center" wrapText="1"/>
      <protection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1" fillId="24" borderId="23" xfId="0" applyFont="1" applyFill="1" applyBorder="1" applyAlignment="1" applyProtection="1">
      <alignment horizontal="center" vertical="center"/>
      <protection locked="0"/>
    </xf>
    <xf numFmtId="0" fontId="21" fillId="24" borderId="0" xfId="61" applyFont="1" applyFill="1" applyAlignment="1">
      <alignment horizontal="right"/>
      <protection/>
    </xf>
    <xf numFmtId="0" fontId="27" fillId="24" borderId="0" xfId="61" applyFont="1" applyFill="1" applyAlignment="1">
      <alignment horizontal="center"/>
      <protection/>
    </xf>
    <xf numFmtId="0" fontId="9" fillId="4" borderId="33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/>
    </xf>
    <xf numFmtId="0" fontId="1" fillId="24" borderId="0" xfId="0" applyFont="1" applyFill="1" applyAlignment="1" applyProtection="1">
      <alignment horizontal="right"/>
      <protection locked="0"/>
    </xf>
    <xf numFmtId="0" fontId="9" fillId="4" borderId="73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4" borderId="32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9" fillId="7" borderId="48" xfId="0" applyNumberFormat="1" applyFont="1" applyFill="1" applyBorder="1" applyAlignment="1">
      <alignment horizontal="center" vertical="center"/>
    </xf>
    <xf numFmtId="49" fontId="9" fillId="7" borderId="78" xfId="0" applyNumberFormat="1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32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51" xfId="0" applyFont="1" applyFill="1" applyBorder="1" applyAlignment="1">
      <alignment horizontal="left" vertical="center" wrapText="1"/>
    </xf>
    <xf numFmtId="0" fontId="9" fillId="24" borderId="48" xfId="0" applyFont="1" applyFill="1" applyBorder="1" applyAlignment="1">
      <alignment horizontal="center"/>
    </xf>
    <xf numFmtId="0" fontId="9" fillId="24" borderId="46" xfId="0" applyFont="1" applyFill="1" applyBorder="1" applyAlignment="1">
      <alignment horizontal="center"/>
    </xf>
    <xf numFmtId="0" fontId="9" fillId="24" borderId="74" xfId="0" applyFont="1" applyFill="1" applyBorder="1" applyAlignment="1">
      <alignment horizontal="center"/>
    </xf>
    <xf numFmtId="0" fontId="1" fillId="24" borderId="23" xfId="0" applyFont="1" applyFill="1" applyBorder="1" applyAlignment="1" applyProtection="1">
      <alignment horizontal="left"/>
      <protection locked="0"/>
    </xf>
    <xf numFmtId="0" fontId="9" fillId="10" borderId="48" xfId="0" applyFont="1" applyFill="1" applyBorder="1" applyAlignment="1" applyProtection="1">
      <alignment horizontal="center" vertical="center"/>
      <protection locked="0"/>
    </xf>
    <xf numFmtId="0" fontId="9" fillId="10" borderId="74" xfId="0" applyFont="1" applyFill="1" applyBorder="1" applyAlignment="1" applyProtection="1">
      <alignment horizontal="center" vertical="center"/>
      <protection locked="0"/>
    </xf>
    <xf numFmtId="0" fontId="9" fillId="4" borderId="48" xfId="0" applyFont="1" applyFill="1" applyBorder="1" applyAlignment="1" applyProtection="1">
      <alignment horizontal="center" vertical="center"/>
      <protection locked="0"/>
    </xf>
    <xf numFmtId="0" fontId="9" fillId="4" borderId="74" xfId="0" applyFont="1" applyFill="1" applyBorder="1" applyAlignment="1" applyProtection="1">
      <alignment horizontal="center" vertical="center"/>
      <protection locked="0"/>
    </xf>
    <xf numFmtId="0" fontId="9" fillId="4" borderId="48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55" xfId="0" applyBorder="1" applyAlignment="1">
      <alignment horizontal="right" wrapText="1"/>
    </xf>
    <xf numFmtId="0" fontId="5" fillId="0" borderId="1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 shrinkToFit="1"/>
    </xf>
    <xf numFmtId="0" fontId="0" fillId="0" borderId="71" xfId="0" applyBorder="1" applyAlignment="1">
      <alignment horizontal="center" vertical="center" wrapText="1" shrinkToFit="1"/>
    </xf>
    <xf numFmtId="0" fontId="0" fillId="0" borderId="0" xfId="0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5" fillId="0" borderId="5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3" fontId="5" fillId="0" borderId="23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8" fillId="27" borderId="48" xfId="60" applyFont="1" applyFill="1" applyBorder="1" applyAlignment="1" applyProtection="1">
      <alignment horizontal="center" vertical="center"/>
      <protection locked="0"/>
    </xf>
    <xf numFmtId="0" fontId="18" fillId="27" borderId="46" xfId="60" applyFont="1" applyFill="1" applyBorder="1" applyAlignment="1" applyProtection="1">
      <alignment horizontal="center" vertical="center"/>
      <protection locked="0"/>
    </xf>
    <xf numFmtId="0" fontId="18" fillId="27" borderId="40" xfId="60" applyFont="1" applyFill="1" applyBorder="1" applyAlignment="1" applyProtection="1">
      <alignment horizontal="center" vertical="center"/>
      <protection locked="0"/>
    </xf>
    <xf numFmtId="3" fontId="16" fillId="4" borderId="34" xfId="0" applyNumberFormat="1" applyFont="1" applyFill="1" applyBorder="1" applyAlignment="1">
      <alignment horizontal="center" vertical="center" wrapText="1"/>
    </xf>
    <xf numFmtId="3" fontId="16" fillId="4" borderId="31" xfId="0" applyNumberFormat="1" applyFont="1" applyFill="1" applyBorder="1" applyAlignment="1">
      <alignment horizontal="center" vertical="center" wrapText="1"/>
    </xf>
    <xf numFmtId="3" fontId="16" fillId="4" borderId="16" xfId="0" applyNumberFormat="1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3" fontId="16" fillId="4" borderId="33" xfId="0" applyNumberFormat="1" applyFont="1" applyFill="1" applyBorder="1" applyAlignment="1">
      <alignment horizontal="center" vertical="center" wrapText="1"/>
    </xf>
    <xf numFmtId="3" fontId="16" fillId="4" borderId="20" xfId="0" applyNumberFormat="1" applyFont="1" applyFill="1" applyBorder="1" applyAlignment="1">
      <alignment horizontal="center" vertical="center" wrapText="1"/>
    </xf>
    <xf numFmtId="3" fontId="16" fillId="4" borderId="15" xfId="0" applyNumberFormat="1" applyFont="1" applyFill="1" applyBorder="1" applyAlignment="1">
      <alignment horizontal="center" vertical="center" wrapText="1"/>
    </xf>
    <xf numFmtId="0" fontId="16" fillId="4" borderId="33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5" fillId="0" borderId="23" xfId="0" applyFont="1" applyBorder="1" applyAlignment="1" applyProtection="1">
      <alignment horizontal="left"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center"/>
    </xf>
    <xf numFmtId="0" fontId="9" fillId="4" borderId="33" xfId="0" applyFont="1" applyFill="1" applyBorder="1" applyAlignment="1" applyProtection="1">
      <alignment horizontal="center" vertical="center" wrapText="1"/>
      <protection locked="0"/>
    </xf>
    <xf numFmtId="0" fontId="9" fillId="4" borderId="20" xfId="0" applyFont="1" applyFill="1" applyBorder="1" applyAlignment="1" applyProtection="1">
      <alignment horizontal="center"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0" fontId="9" fillId="4" borderId="29" xfId="0" applyFont="1" applyFill="1" applyBorder="1" applyAlignment="1" applyProtection="1">
      <alignment horizontal="center" vertical="center"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0" fontId="9" fillId="4" borderId="30" xfId="0" applyFont="1" applyFill="1" applyBorder="1" applyAlignment="1" applyProtection="1">
      <alignment horizontal="center" vertical="center" wrapText="1"/>
      <protection locked="0"/>
    </xf>
    <xf numFmtId="0" fontId="9" fillId="4" borderId="34" xfId="0" applyFont="1" applyFill="1" applyBorder="1" applyAlignment="1" applyProtection="1">
      <alignment horizontal="center" vertical="center" wrapText="1"/>
      <protection locked="0"/>
    </xf>
    <xf numFmtId="0" fontId="9" fillId="4" borderId="31" xfId="0" applyFont="1" applyFill="1" applyBorder="1" applyAlignment="1" applyProtection="1">
      <alignment horizontal="center" vertical="center" wrapText="1"/>
      <protection locked="0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33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4" borderId="15" xfId="0" applyFont="1" applyFill="1" applyBorder="1" applyAlignment="1" applyProtection="1">
      <alignment horizontal="center" vertical="center"/>
      <protection locked="0"/>
    </xf>
    <xf numFmtId="0" fontId="1" fillId="4" borderId="48" xfId="0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1" fillId="4" borderId="40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 applyProtection="1">
      <alignment horizontal="center" vertical="center"/>
      <protection locked="0"/>
    </xf>
    <xf numFmtId="0" fontId="9" fillId="4" borderId="51" xfId="0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bično 3" xfId="59"/>
    <cellStyle name="Obično_List1" xfId="60"/>
    <cellStyle name="Obično_Obrazac 4." xfId="61"/>
    <cellStyle name="Obično_Obrazac 4-1.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tabSelected="1" zoomScalePageLayoutView="0" workbookViewId="0" topLeftCell="A1">
      <selection activeCell="B4" sqref="B4:J4"/>
    </sheetView>
  </sheetViews>
  <sheetFormatPr defaultColWidth="9.140625" defaultRowHeight="12.75"/>
  <cols>
    <col min="1" max="1" width="3.421875" style="8" bestFit="1" customWidth="1"/>
    <col min="10" max="10" width="9.00390625" style="0" customWidth="1"/>
  </cols>
  <sheetData>
    <row r="1" spans="1:10" s="90" customFormat="1" ht="26.25" customHeight="1">
      <c r="A1" s="760" t="s">
        <v>833</v>
      </c>
      <c r="B1" s="761"/>
      <c r="C1" s="761"/>
      <c r="D1" s="761"/>
      <c r="E1" s="761"/>
      <c r="F1" s="761"/>
      <c r="G1" s="761"/>
      <c r="H1" s="761"/>
      <c r="I1" s="761"/>
      <c r="J1" s="762"/>
    </row>
    <row r="2" spans="1:10" s="90" customFormat="1" ht="15" customHeight="1">
      <c r="A2" s="396"/>
      <c r="B2" s="397"/>
      <c r="C2" s="397"/>
      <c r="D2" s="397"/>
      <c r="E2" s="397"/>
      <c r="F2" s="397"/>
      <c r="G2" s="397"/>
      <c r="H2" s="397"/>
      <c r="I2" s="397"/>
      <c r="J2" s="398"/>
    </row>
    <row r="3" spans="1:10" s="168" customFormat="1" ht="13.5">
      <c r="A3" s="399">
        <v>1</v>
      </c>
      <c r="B3" s="763" t="s">
        <v>553</v>
      </c>
      <c r="C3" s="763"/>
      <c r="D3" s="763"/>
      <c r="E3" s="763"/>
      <c r="F3" s="763"/>
      <c r="G3" s="763"/>
      <c r="H3" s="763"/>
      <c r="I3" s="763"/>
      <c r="J3" s="764"/>
    </row>
    <row r="4" spans="1:10" s="168" customFormat="1" ht="25.5" customHeight="1">
      <c r="A4" s="399">
        <f>A3+1</f>
        <v>2</v>
      </c>
      <c r="B4" s="763" t="s">
        <v>554</v>
      </c>
      <c r="C4" s="763"/>
      <c r="D4" s="763"/>
      <c r="E4" s="763"/>
      <c r="F4" s="763"/>
      <c r="G4" s="763"/>
      <c r="H4" s="763"/>
      <c r="I4" s="763"/>
      <c r="J4" s="764"/>
    </row>
    <row r="5" spans="1:10" s="168" customFormat="1" ht="26.25" customHeight="1">
      <c r="A5" s="399">
        <f>A4+1</f>
        <v>3</v>
      </c>
      <c r="B5" s="763" t="s">
        <v>550</v>
      </c>
      <c r="C5" s="763"/>
      <c r="D5" s="763"/>
      <c r="E5" s="763"/>
      <c r="F5" s="763"/>
      <c r="G5" s="763"/>
      <c r="H5" s="763"/>
      <c r="I5" s="763"/>
      <c r="J5" s="764"/>
    </row>
    <row r="6" spans="1:10" s="168" customFormat="1" ht="54.75" customHeight="1">
      <c r="A6" s="399">
        <f>A5+1</f>
        <v>4</v>
      </c>
      <c r="B6" s="763" t="s">
        <v>558</v>
      </c>
      <c r="C6" s="763"/>
      <c r="D6" s="763"/>
      <c r="E6" s="763"/>
      <c r="F6" s="763"/>
      <c r="G6" s="763"/>
      <c r="H6" s="763"/>
      <c r="I6" s="763"/>
      <c r="J6" s="764"/>
    </row>
    <row r="7" spans="1:10" s="168" customFormat="1" ht="53.25" customHeight="1">
      <c r="A7" s="399">
        <v>5</v>
      </c>
      <c r="B7" s="763" t="s">
        <v>0</v>
      </c>
      <c r="C7" s="763"/>
      <c r="D7" s="763"/>
      <c r="E7" s="763"/>
      <c r="F7" s="763"/>
      <c r="G7" s="763"/>
      <c r="H7" s="763"/>
      <c r="I7" s="763"/>
      <c r="J7" s="764"/>
    </row>
    <row r="8" spans="1:10" s="168" customFormat="1" ht="54.75" customHeight="1">
      <c r="A8" s="399">
        <v>6</v>
      </c>
      <c r="B8" s="763" t="s">
        <v>832</v>
      </c>
      <c r="C8" s="763"/>
      <c r="D8" s="763"/>
      <c r="E8" s="763"/>
      <c r="F8" s="763"/>
      <c r="G8" s="763"/>
      <c r="H8" s="763"/>
      <c r="I8" s="763"/>
      <c r="J8" s="764"/>
    </row>
    <row r="9" spans="1:10" s="168" customFormat="1" ht="13.5">
      <c r="A9" s="399">
        <v>7</v>
      </c>
      <c r="B9" s="763" t="s">
        <v>1</v>
      </c>
      <c r="C9" s="763"/>
      <c r="D9" s="763"/>
      <c r="E9" s="763"/>
      <c r="F9" s="763"/>
      <c r="G9" s="763"/>
      <c r="H9" s="763"/>
      <c r="I9" s="763"/>
      <c r="J9" s="764"/>
    </row>
    <row r="10" spans="1:10" s="168" customFormat="1" ht="58.5" customHeight="1">
      <c r="A10" s="399">
        <v>8</v>
      </c>
      <c r="B10" s="763" t="s">
        <v>2</v>
      </c>
      <c r="C10" s="763"/>
      <c r="D10" s="763"/>
      <c r="E10" s="763"/>
      <c r="F10" s="763"/>
      <c r="G10" s="763"/>
      <c r="H10" s="763"/>
      <c r="I10" s="763"/>
      <c r="J10" s="764"/>
    </row>
    <row r="11" spans="1:10" s="168" customFormat="1" ht="29.25" customHeight="1">
      <c r="A11" s="399">
        <v>9</v>
      </c>
      <c r="B11" s="763" t="s">
        <v>825</v>
      </c>
      <c r="C11" s="763"/>
      <c r="D11" s="763"/>
      <c r="E11" s="763"/>
      <c r="F11" s="763"/>
      <c r="G11" s="763"/>
      <c r="H11" s="763"/>
      <c r="I11" s="763"/>
      <c r="J11" s="764"/>
    </row>
    <row r="12" spans="1:10" s="168" customFormat="1" ht="27.75" customHeight="1">
      <c r="A12" s="399">
        <v>11</v>
      </c>
      <c r="B12" s="763" t="s">
        <v>3</v>
      </c>
      <c r="C12" s="763"/>
      <c r="D12" s="763"/>
      <c r="E12" s="763"/>
      <c r="F12" s="763"/>
      <c r="G12" s="763"/>
      <c r="H12" s="763"/>
      <c r="I12" s="763"/>
      <c r="J12" s="764"/>
    </row>
    <row r="13" spans="1:10" s="168" customFormat="1" ht="39.75" customHeight="1">
      <c r="A13" s="399">
        <v>12</v>
      </c>
      <c r="B13" s="763" t="s">
        <v>826</v>
      </c>
      <c r="C13" s="763"/>
      <c r="D13" s="763"/>
      <c r="E13" s="763"/>
      <c r="F13" s="763"/>
      <c r="G13" s="763"/>
      <c r="H13" s="763"/>
      <c r="I13" s="763"/>
      <c r="J13" s="764"/>
    </row>
    <row r="14" spans="1:10" s="168" customFormat="1" ht="26.25" customHeight="1">
      <c r="A14" s="399">
        <v>13</v>
      </c>
      <c r="B14" s="763" t="s">
        <v>551</v>
      </c>
      <c r="C14" s="763"/>
      <c r="D14" s="763"/>
      <c r="E14" s="763"/>
      <c r="F14" s="763"/>
      <c r="G14" s="763"/>
      <c r="H14" s="763"/>
      <c r="I14" s="763"/>
      <c r="J14" s="764"/>
    </row>
    <row r="15" spans="1:10" s="168" customFormat="1" ht="15.75" customHeight="1">
      <c r="A15" s="399">
        <v>14</v>
      </c>
      <c r="B15" s="763" t="s">
        <v>555</v>
      </c>
      <c r="C15" s="763"/>
      <c r="D15" s="763"/>
      <c r="E15" s="763"/>
      <c r="F15" s="763"/>
      <c r="G15" s="763"/>
      <c r="H15" s="763"/>
      <c r="I15" s="763"/>
      <c r="J15" s="764"/>
    </row>
    <row r="16" spans="1:10" s="168" customFormat="1" ht="14.25" thickBot="1">
      <c r="A16" s="400">
        <f>A15+1</f>
        <v>15</v>
      </c>
      <c r="B16" s="765" t="s">
        <v>552</v>
      </c>
      <c r="C16" s="765"/>
      <c r="D16" s="765"/>
      <c r="E16" s="765"/>
      <c r="F16" s="765"/>
      <c r="G16" s="765"/>
      <c r="H16" s="765"/>
      <c r="I16" s="765"/>
      <c r="J16" s="766"/>
    </row>
    <row r="17" s="168" customFormat="1" ht="13.5">
      <c r="A17" s="171"/>
    </row>
    <row r="18" s="168" customFormat="1" ht="13.5">
      <c r="A18" s="171"/>
    </row>
    <row r="19" s="168" customFormat="1" ht="15" customHeight="1">
      <c r="A19" s="171"/>
    </row>
    <row r="20" s="168" customFormat="1" ht="15" customHeight="1">
      <c r="A20" s="171"/>
    </row>
    <row r="21" s="90" customFormat="1" ht="15" customHeight="1">
      <c r="A21" s="172"/>
    </row>
    <row r="22" ht="15" customHeight="1"/>
    <row r="23" ht="15" customHeight="1"/>
    <row r="24" ht="15" customHeight="1"/>
  </sheetData>
  <sheetProtection/>
  <mergeCells count="15">
    <mergeCell ref="B16:J16"/>
    <mergeCell ref="B6:J6"/>
    <mergeCell ref="B5:J5"/>
    <mergeCell ref="B7:J7"/>
    <mergeCell ref="B8:J8"/>
    <mergeCell ref="B10:J10"/>
    <mergeCell ref="B9:J9"/>
    <mergeCell ref="A1:J1"/>
    <mergeCell ref="B13:J13"/>
    <mergeCell ref="B15:J15"/>
    <mergeCell ref="B14:J14"/>
    <mergeCell ref="B3:J3"/>
    <mergeCell ref="B4:J4"/>
    <mergeCell ref="B12:J12"/>
    <mergeCell ref="B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K768"/>
  <sheetViews>
    <sheetView zoomScale="80" zoomScaleNormal="80" zoomScalePageLayoutView="0" workbookViewId="0" topLeftCell="A1">
      <selection activeCell="B674" sqref="B674"/>
    </sheetView>
  </sheetViews>
  <sheetFormatPr defaultColWidth="9.140625" defaultRowHeight="12.75" outlineLevelRow="1"/>
  <cols>
    <col min="1" max="1" width="9.00390625" style="0" customWidth="1"/>
    <col min="2" max="2" width="50.7109375" style="0" customWidth="1"/>
    <col min="3" max="3" width="18.57421875" style="339" customWidth="1"/>
    <col min="4" max="4" width="18.57421875" style="222" customWidth="1"/>
    <col min="5" max="5" width="18.57421875" style="339" customWidth="1"/>
    <col min="6" max="6" width="18.57421875" style="222" customWidth="1"/>
    <col min="7" max="7" width="31.28125" style="47" customWidth="1"/>
    <col min="8" max="8" width="9.140625" style="8" customWidth="1"/>
  </cols>
  <sheetData>
    <row r="1" spans="1:8" s="47" customFormat="1" ht="15.75">
      <c r="A1" s="926">
        <f>'Obrazac BS'!A1:C1</f>
        <v>0</v>
      </c>
      <c r="B1" s="926"/>
      <c r="C1" s="926"/>
      <c r="D1" s="926"/>
      <c r="E1" s="926"/>
      <c r="F1" s="223"/>
      <c r="G1" s="49" t="s">
        <v>213</v>
      </c>
      <c r="H1" s="197"/>
    </row>
    <row r="2" spans="1:7" ht="12.75">
      <c r="A2" s="14" t="s">
        <v>222</v>
      </c>
      <c r="B2" s="14"/>
      <c r="C2" s="327"/>
      <c r="D2" s="220"/>
      <c r="E2" s="327"/>
      <c r="F2" s="220"/>
      <c r="G2" s="50"/>
    </row>
    <row r="3" spans="1:7" ht="15.75">
      <c r="A3" s="48"/>
      <c r="B3" s="48"/>
      <c r="C3" s="328"/>
      <c r="D3" s="221"/>
      <c r="E3" s="328"/>
      <c r="F3" s="221"/>
      <c r="G3" s="51"/>
    </row>
    <row r="4" spans="1:7" ht="18">
      <c r="A4" s="903" t="s">
        <v>144</v>
      </c>
      <c r="B4" s="903"/>
      <c r="C4" s="903"/>
      <c r="D4" s="903"/>
      <c r="E4" s="903"/>
      <c r="F4" s="903"/>
      <c r="G4" s="903"/>
    </row>
    <row r="5" spans="1:7" ht="18">
      <c r="A5" s="903" t="s">
        <v>214</v>
      </c>
      <c r="B5" s="903"/>
      <c r="C5" s="903"/>
      <c r="D5" s="903"/>
      <c r="E5" s="903"/>
      <c r="F5" s="903"/>
      <c r="G5" s="903"/>
    </row>
    <row r="6" spans="1:7" ht="18">
      <c r="A6" s="770" t="s">
        <v>508</v>
      </c>
      <c r="B6" s="770"/>
      <c r="C6" s="770"/>
      <c r="D6" s="770"/>
      <c r="E6" s="770"/>
      <c r="F6" s="770"/>
      <c r="G6" s="770"/>
    </row>
    <row r="7" spans="1:7" ht="13.5" thickBot="1">
      <c r="A7" s="1"/>
      <c r="B7" s="1"/>
      <c r="C7" s="329"/>
      <c r="D7" s="220"/>
      <c r="E7" s="329"/>
      <c r="F7" s="220"/>
      <c r="G7" s="50"/>
    </row>
    <row r="8" spans="1:8" s="239" customFormat="1" ht="30" customHeight="1" thickBot="1">
      <c r="A8" s="235" t="s">
        <v>492</v>
      </c>
      <c r="B8" s="236" t="s">
        <v>215</v>
      </c>
      <c r="C8" s="929" t="s">
        <v>235</v>
      </c>
      <c r="D8" s="930"/>
      <c r="E8" s="931" t="s">
        <v>216</v>
      </c>
      <c r="F8" s="932"/>
      <c r="G8" s="237" t="s">
        <v>217</v>
      </c>
      <c r="H8" s="238"/>
    </row>
    <row r="9" spans="1:8" s="239" customFormat="1" ht="15.75" thickBot="1">
      <c r="A9" s="240"/>
      <c r="B9" s="241"/>
      <c r="C9" s="330" t="s">
        <v>218</v>
      </c>
      <c r="D9" s="242" t="s">
        <v>219</v>
      </c>
      <c r="E9" s="330" t="s">
        <v>218</v>
      </c>
      <c r="F9" s="242" t="s">
        <v>219</v>
      </c>
      <c r="G9" s="243"/>
      <c r="H9" s="238"/>
    </row>
    <row r="10" spans="1:11" s="29" customFormat="1" ht="12.75" thickBot="1">
      <c r="A10" s="344">
        <v>1</v>
      </c>
      <c r="B10" s="345">
        <v>2</v>
      </c>
      <c r="C10" s="346">
        <v>3</v>
      </c>
      <c r="D10" s="347">
        <v>4</v>
      </c>
      <c r="E10" s="346">
        <v>5</v>
      </c>
      <c r="F10" s="347">
        <v>6</v>
      </c>
      <c r="G10" s="348">
        <v>7</v>
      </c>
      <c r="H10" s="28"/>
      <c r="I10" s="28"/>
      <c r="J10" s="28"/>
      <c r="K10" s="28"/>
    </row>
    <row r="11" spans="1:8" s="247" customFormat="1" ht="14.25" outlineLevel="1">
      <c r="A11" s="215">
        <v>1</v>
      </c>
      <c r="B11" s="208"/>
      <c r="C11" s="331"/>
      <c r="D11" s="244"/>
      <c r="E11" s="331"/>
      <c r="F11" s="244"/>
      <c r="G11" s="245"/>
      <c r="H11" s="246"/>
    </row>
    <row r="12" spans="1:8" s="247" customFormat="1" ht="14.25" outlineLevel="1">
      <c r="A12" s="216">
        <v>2</v>
      </c>
      <c r="B12" s="202"/>
      <c r="C12" s="331"/>
      <c r="D12" s="244"/>
      <c r="E12" s="331"/>
      <c r="F12" s="244"/>
      <c r="G12" s="248"/>
      <c r="H12" s="246"/>
    </row>
    <row r="13" spans="1:8" s="247" customFormat="1" ht="14.25" outlineLevel="1">
      <c r="A13" s="216">
        <v>3</v>
      </c>
      <c r="B13" s="202"/>
      <c r="C13" s="331"/>
      <c r="D13" s="244"/>
      <c r="E13" s="331"/>
      <c r="F13" s="244"/>
      <c r="G13" s="248"/>
      <c r="H13" s="246"/>
    </row>
    <row r="14" spans="1:8" s="247" customFormat="1" ht="14.25" outlineLevel="1">
      <c r="A14" s="216">
        <v>4</v>
      </c>
      <c r="B14" s="202"/>
      <c r="C14" s="331"/>
      <c r="D14" s="244"/>
      <c r="E14" s="331"/>
      <c r="F14" s="244"/>
      <c r="G14" s="248"/>
      <c r="H14" s="246"/>
    </row>
    <row r="15" spans="1:8" s="247" customFormat="1" ht="14.25" outlineLevel="1">
      <c r="A15" s="216">
        <v>5</v>
      </c>
      <c r="B15" s="202"/>
      <c r="C15" s="331"/>
      <c r="D15" s="244"/>
      <c r="E15" s="331"/>
      <c r="F15" s="244"/>
      <c r="G15" s="248"/>
      <c r="H15" s="246"/>
    </row>
    <row r="16" spans="1:8" s="247" customFormat="1" ht="14.25" outlineLevel="1">
      <c r="A16" s="249">
        <v>6</v>
      </c>
      <c r="B16" s="209"/>
      <c r="C16" s="331"/>
      <c r="D16" s="244"/>
      <c r="E16" s="331"/>
      <c r="F16" s="244"/>
      <c r="G16" s="250"/>
      <c r="H16" s="246"/>
    </row>
    <row r="17" spans="1:8" s="247" customFormat="1" ht="14.25" outlineLevel="1">
      <c r="A17" s="249">
        <v>7</v>
      </c>
      <c r="B17" s="209"/>
      <c r="C17" s="331"/>
      <c r="D17" s="244"/>
      <c r="E17" s="331"/>
      <c r="F17" s="244"/>
      <c r="G17" s="250"/>
      <c r="H17" s="246"/>
    </row>
    <row r="18" spans="1:8" s="247" customFormat="1" ht="14.25" outlineLevel="1">
      <c r="A18" s="249">
        <v>8</v>
      </c>
      <c r="B18" s="209"/>
      <c r="C18" s="331"/>
      <c r="D18" s="244"/>
      <c r="E18" s="331"/>
      <c r="F18" s="244"/>
      <c r="G18" s="250"/>
      <c r="H18" s="246"/>
    </row>
    <row r="19" spans="1:8" s="247" customFormat="1" ht="14.25" outlineLevel="1">
      <c r="A19" s="216">
        <v>9</v>
      </c>
      <c r="B19" s="202"/>
      <c r="C19" s="331"/>
      <c r="D19" s="244"/>
      <c r="E19" s="331"/>
      <c r="F19" s="244"/>
      <c r="G19" s="248"/>
      <c r="H19" s="246"/>
    </row>
    <row r="20" spans="1:8" s="247" customFormat="1" ht="15" outlineLevel="1" thickBot="1">
      <c r="A20" s="249">
        <v>10</v>
      </c>
      <c r="B20" s="209"/>
      <c r="C20" s="332"/>
      <c r="D20" s="251"/>
      <c r="E20" s="332"/>
      <c r="F20" s="251"/>
      <c r="G20" s="250"/>
      <c r="H20" s="246"/>
    </row>
    <row r="21" spans="1:8" s="256" customFormat="1" ht="20.25" customHeight="1" thickBot="1">
      <c r="A21" s="214" t="s">
        <v>172</v>
      </c>
      <c r="B21" s="200" t="s">
        <v>711</v>
      </c>
      <c r="C21" s="333">
        <f>SUM(C11:C20)</f>
        <v>0</v>
      </c>
      <c r="D21" s="252">
        <f>SUM(D11:D20)</f>
        <v>0</v>
      </c>
      <c r="E21" s="333">
        <f>SUM(E11:E20)</f>
        <v>0</v>
      </c>
      <c r="F21" s="252">
        <f>SUM(F11:F20)</f>
        <v>0</v>
      </c>
      <c r="G21" s="254"/>
      <c r="H21" s="255"/>
    </row>
    <row r="22" spans="1:8" s="247" customFormat="1" ht="14.25" outlineLevel="1">
      <c r="A22" s="215">
        <v>11</v>
      </c>
      <c r="B22" s="201"/>
      <c r="C22" s="334"/>
      <c r="D22" s="257"/>
      <c r="E22" s="334"/>
      <c r="F22" s="257"/>
      <c r="G22" s="258"/>
      <c r="H22" s="246"/>
    </row>
    <row r="23" spans="1:8" s="247" customFormat="1" ht="14.25" outlineLevel="1">
      <c r="A23" s="216">
        <f>A22+1</f>
        <v>12</v>
      </c>
      <c r="B23" s="202"/>
      <c r="C23" s="331"/>
      <c r="D23" s="244"/>
      <c r="E23" s="331"/>
      <c r="F23" s="244"/>
      <c r="G23" s="259"/>
      <c r="H23" s="246"/>
    </row>
    <row r="24" spans="1:8" s="247" customFormat="1" ht="15" outlineLevel="1">
      <c r="A24" s="216">
        <f aca="true" t="shared" si="0" ref="A24:A31">A23+1</f>
        <v>13</v>
      </c>
      <c r="B24" s="202"/>
      <c r="C24" s="331"/>
      <c r="D24" s="244"/>
      <c r="E24" s="331"/>
      <c r="F24" s="244"/>
      <c r="G24" s="260"/>
      <c r="H24" s="246"/>
    </row>
    <row r="25" spans="1:8" s="247" customFormat="1" ht="14.25" outlineLevel="1">
      <c r="A25" s="216">
        <f t="shared" si="0"/>
        <v>14</v>
      </c>
      <c r="B25" s="202"/>
      <c r="C25" s="331"/>
      <c r="D25" s="244"/>
      <c r="E25" s="331"/>
      <c r="F25" s="244"/>
      <c r="G25" s="259"/>
      <c r="H25" s="246"/>
    </row>
    <row r="26" spans="1:8" s="247" customFormat="1" ht="15.75" customHeight="1" outlineLevel="1">
      <c r="A26" s="216">
        <f t="shared" si="0"/>
        <v>15</v>
      </c>
      <c r="B26" s="202"/>
      <c r="C26" s="331"/>
      <c r="D26" s="244"/>
      <c r="E26" s="331"/>
      <c r="F26" s="244"/>
      <c r="G26" s="261"/>
      <c r="H26" s="246"/>
    </row>
    <row r="27" spans="1:8" s="247" customFormat="1" ht="15.75" customHeight="1" outlineLevel="1">
      <c r="A27" s="216">
        <f t="shared" si="0"/>
        <v>16</v>
      </c>
      <c r="B27" s="202"/>
      <c r="C27" s="331"/>
      <c r="D27" s="244"/>
      <c r="E27" s="331"/>
      <c r="F27" s="244"/>
      <c r="G27" s="261"/>
      <c r="H27" s="246"/>
    </row>
    <row r="28" spans="1:8" s="247" customFormat="1" ht="15.75" customHeight="1" outlineLevel="1">
      <c r="A28" s="216">
        <f t="shared" si="0"/>
        <v>17</v>
      </c>
      <c r="B28" s="202"/>
      <c r="C28" s="331"/>
      <c r="D28" s="244"/>
      <c r="E28" s="331"/>
      <c r="F28" s="244"/>
      <c r="G28" s="261"/>
      <c r="H28" s="246"/>
    </row>
    <row r="29" spans="1:8" s="247" customFormat="1" ht="15.75" customHeight="1" outlineLevel="1">
      <c r="A29" s="216">
        <f t="shared" si="0"/>
        <v>18</v>
      </c>
      <c r="B29" s="202"/>
      <c r="C29" s="331"/>
      <c r="D29" s="244"/>
      <c r="E29" s="331"/>
      <c r="F29" s="244"/>
      <c r="G29" s="262"/>
      <c r="H29" s="246"/>
    </row>
    <row r="30" spans="1:8" s="247" customFormat="1" ht="15.75" customHeight="1" outlineLevel="1">
      <c r="A30" s="216">
        <f t="shared" si="0"/>
        <v>19</v>
      </c>
      <c r="B30" s="202"/>
      <c r="C30" s="331"/>
      <c r="D30" s="244"/>
      <c r="E30" s="331"/>
      <c r="F30" s="244"/>
      <c r="G30" s="261"/>
      <c r="H30" s="246"/>
    </row>
    <row r="31" spans="1:8" s="247" customFormat="1" ht="15.75" customHeight="1" outlineLevel="1" thickBot="1">
      <c r="A31" s="216">
        <f t="shared" si="0"/>
        <v>20</v>
      </c>
      <c r="B31" s="202"/>
      <c r="C31" s="331"/>
      <c r="D31" s="244"/>
      <c r="E31" s="331"/>
      <c r="F31" s="244"/>
      <c r="G31" s="262"/>
      <c r="H31" s="246"/>
    </row>
    <row r="32" spans="1:8" s="256" customFormat="1" ht="17.25" customHeight="1" thickBot="1">
      <c r="A32" s="214" t="s">
        <v>173</v>
      </c>
      <c r="B32" s="203" t="s">
        <v>713</v>
      </c>
      <c r="C32" s="333">
        <f>SUM(C22:C31)</f>
        <v>0</v>
      </c>
      <c r="D32" s="252">
        <f>SUM(D22:D31)</f>
        <v>0</v>
      </c>
      <c r="E32" s="333">
        <f>SUM(E22:E31)</f>
        <v>0</v>
      </c>
      <c r="F32" s="252">
        <f>SUM(F22:F31)</f>
        <v>0</v>
      </c>
      <c r="G32" s="263"/>
      <c r="H32" s="255"/>
    </row>
    <row r="33" spans="1:8" s="247" customFormat="1" ht="14.25" outlineLevel="1">
      <c r="A33" s="217">
        <v>21</v>
      </c>
      <c r="B33" s="204"/>
      <c r="C33" s="334"/>
      <c r="D33" s="257"/>
      <c r="E33" s="334"/>
      <c r="F33" s="257"/>
      <c r="G33" s="264"/>
      <c r="H33" s="246"/>
    </row>
    <row r="34" spans="1:8" s="247" customFormat="1" ht="14.25" outlineLevel="1">
      <c r="A34" s="217">
        <f>A33+1</f>
        <v>22</v>
      </c>
      <c r="B34" s="204"/>
      <c r="C34" s="331"/>
      <c r="D34" s="244"/>
      <c r="E34" s="331"/>
      <c r="F34" s="244"/>
      <c r="G34" s="264"/>
      <c r="H34" s="246"/>
    </row>
    <row r="35" spans="1:8" s="247" customFormat="1" ht="14.25" outlineLevel="1">
      <c r="A35" s="217">
        <f>1+A34</f>
        <v>23</v>
      </c>
      <c r="B35" s="204"/>
      <c r="C35" s="331"/>
      <c r="D35" s="244"/>
      <c r="E35" s="331"/>
      <c r="F35" s="244"/>
      <c r="G35" s="264"/>
      <c r="H35" s="246"/>
    </row>
    <row r="36" spans="1:8" s="247" customFormat="1" ht="14.25" outlineLevel="1">
      <c r="A36" s="217">
        <f aca="true" t="shared" si="1" ref="A36:A41">1+A35</f>
        <v>24</v>
      </c>
      <c r="B36" s="204"/>
      <c r="C36" s="331"/>
      <c r="D36" s="244"/>
      <c r="E36" s="331"/>
      <c r="F36" s="244"/>
      <c r="G36" s="264"/>
      <c r="H36" s="246"/>
    </row>
    <row r="37" spans="1:8" s="247" customFormat="1" ht="14.25" outlineLevel="1">
      <c r="A37" s="217">
        <f t="shared" si="1"/>
        <v>25</v>
      </c>
      <c r="B37" s="204"/>
      <c r="C37" s="331"/>
      <c r="D37" s="244"/>
      <c r="E37" s="331"/>
      <c r="F37" s="244"/>
      <c r="G37" s="264"/>
      <c r="H37" s="246"/>
    </row>
    <row r="38" spans="1:8" s="247" customFormat="1" ht="14.25" outlineLevel="1">
      <c r="A38" s="217">
        <f t="shared" si="1"/>
        <v>26</v>
      </c>
      <c r="B38" s="204"/>
      <c r="C38" s="331"/>
      <c r="D38" s="244"/>
      <c r="E38" s="331"/>
      <c r="F38" s="244"/>
      <c r="G38" s="264"/>
      <c r="H38" s="246"/>
    </row>
    <row r="39" spans="1:8" s="247" customFormat="1" ht="14.25" outlineLevel="1">
      <c r="A39" s="217">
        <f t="shared" si="1"/>
        <v>27</v>
      </c>
      <c r="B39" s="204"/>
      <c r="C39" s="331"/>
      <c r="D39" s="244"/>
      <c r="E39" s="331"/>
      <c r="F39" s="244"/>
      <c r="G39" s="264"/>
      <c r="H39" s="246"/>
    </row>
    <row r="40" spans="1:8" s="247" customFormat="1" ht="14.25" outlineLevel="1">
      <c r="A40" s="217">
        <f t="shared" si="1"/>
        <v>28</v>
      </c>
      <c r="B40" s="204"/>
      <c r="C40" s="331"/>
      <c r="D40" s="244"/>
      <c r="E40" s="331"/>
      <c r="F40" s="244"/>
      <c r="G40" s="264"/>
      <c r="H40" s="246"/>
    </row>
    <row r="41" spans="1:8" s="247" customFormat="1" ht="14.25" outlineLevel="1">
      <c r="A41" s="217">
        <f t="shared" si="1"/>
        <v>29</v>
      </c>
      <c r="B41" s="204"/>
      <c r="C41" s="331"/>
      <c r="D41" s="244"/>
      <c r="E41" s="331"/>
      <c r="F41" s="244"/>
      <c r="G41" s="264"/>
      <c r="H41" s="246"/>
    </row>
    <row r="42" spans="1:8" s="247" customFormat="1" ht="15" outlineLevel="1" thickBot="1">
      <c r="A42" s="217">
        <f>1+A41</f>
        <v>30</v>
      </c>
      <c r="B42" s="205"/>
      <c r="C42" s="332"/>
      <c r="D42" s="251"/>
      <c r="E42" s="332"/>
      <c r="F42" s="251"/>
      <c r="G42" s="265"/>
      <c r="H42" s="246"/>
    </row>
    <row r="43" spans="1:8" s="256" customFormat="1" ht="19.5" customHeight="1" thickBot="1">
      <c r="A43" s="218" t="s">
        <v>174</v>
      </c>
      <c r="B43" s="206" t="s">
        <v>712</v>
      </c>
      <c r="C43" s="333">
        <f>SUM(C33:C42)</f>
        <v>0</v>
      </c>
      <c r="D43" s="252">
        <f>SUM(D33:D42)</f>
        <v>0</v>
      </c>
      <c r="E43" s="333">
        <f>SUM(E33:E42)</f>
        <v>0</v>
      </c>
      <c r="F43" s="252">
        <f>SUM(F33:F42)</f>
        <v>0</v>
      </c>
      <c r="G43" s="266"/>
      <c r="H43" s="255"/>
    </row>
    <row r="44" spans="1:8" s="247" customFormat="1" ht="14.25" outlineLevel="1">
      <c r="A44" s="217">
        <v>31</v>
      </c>
      <c r="B44" s="204"/>
      <c r="C44" s="334"/>
      <c r="D44" s="257"/>
      <c r="E44" s="334"/>
      <c r="F44" s="257"/>
      <c r="G44" s="264"/>
      <c r="H44" s="246"/>
    </row>
    <row r="45" spans="1:8" s="247" customFormat="1" ht="14.25" outlineLevel="1">
      <c r="A45" s="217">
        <f>A44+1</f>
        <v>32</v>
      </c>
      <c r="B45" s="204"/>
      <c r="C45" s="331"/>
      <c r="D45" s="244"/>
      <c r="E45" s="331"/>
      <c r="F45" s="244"/>
      <c r="G45" s="264"/>
      <c r="H45" s="246"/>
    </row>
    <row r="46" spans="1:8" s="247" customFormat="1" ht="14.25" outlineLevel="1">
      <c r="A46" s="217">
        <f aca="true" t="shared" si="2" ref="A46:A53">A45+1</f>
        <v>33</v>
      </c>
      <c r="B46" s="204"/>
      <c r="C46" s="331"/>
      <c r="D46" s="244"/>
      <c r="E46" s="331"/>
      <c r="F46" s="244"/>
      <c r="G46" s="264"/>
      <c r="H46" s="246"/>
    </row>
    <row r="47" spans="1:8" s="247" customFormat="1" ht="14.25" outlineLevel="1">
      <c r="A47" s="217">
        <f t="shared" si="2"/>
        <v>34</v>
      </c>
      <c r="B47" s="204"/>
      <c r="C47" s="331"/>
      <c r="D47" s="244"/>
      <c r="E47" s="331"/>
      <c r="F47" s="244"/>
      <c r="G47" s="264"/>
      <c r="H47" s="246"/>
    </row>
    <row r="48" spans="1:8" s="247" customFormat="1" ht="14.25" outlineLevel="1">
      <c r="A48" s="217">
        <f t="shared" si="2"/>
        <v>35</v>
      </c>
      <c r="B48" s="204"/>
      <c r="C48" s="331"/>
      <c r="D48" s="244"/>
      <c r="E48" s="331"/>
      <c r="F48" s="244"/>
      <c r="G48" s="264"/>
      <c r="H48" s="246"/>
    </row>
    <row r="49" spans="1:8" s="247" customFormat="1" ht="14.25" outlineLevel="1">
      <c r="A49" s="217">
        <f t="shared" si="2"/>
        <v>36</v>
      </c>
      <c r="B49" s="204"/>
      <c r="C49" s="331"/>
      <c r="D49" s="244"/>
      <c r="E49" s="331"/>
      <c r="F49" s="244"/>
      <c r="G49" s="264"/>
      <c r="H49" s="246"/>
    </row>
    <row r="50" spans="1:8" s="247" customFormat="1" ht="14.25" outlineLevel="1">
      <c r="A50" s="217">
        <f t="shared" si="2"/>
        <v>37</v>
      </c>
      <c r="B50" s="204"/>
      <c r="C50" s="331"/>
      <c r="D50" s="244"/>
      <c r="E50" s="331"/>
      <c r="F50" s="244"/>
      <c r="G50" s="264"/>
      <c r="H50" s="246"/>
    </row>
    <row r="51" spans="1:8" s="247" customFormat="1" ht="14.25" outlineLevel="1">
      <c r="A51" s="217">
        <f t="shared" si="2"/>
        <v>38</v>
      </c>
      <c r="B51" s="204"/>
      <c r="C51" s="331"/>
      <c r="D51" s="244"/>
      <c r="E51" s="331"/>
      <c r="F51" s="244"/>
      <c r="G51" s="264"/>
      <c r="H51" s="246"/>
    </row>
    <row r="52" spans="1:8" s="247" customFormat="1" ht="14.25" outlineLevel="1">
      <c r="A52" s="217">
        <f t="shared" si="2"/>
        <v>39</v>
      </c>
      <c r="B52" s="204"/>
      <c r="C52" s="331"/>
      <c r="D52" s="244"/>
      <c r="E52" s="331"/>
      <c r="F52" s="244"/>
      <c r="G52" s="264"/>
      <c r="H52" s="246"/>
    </row>
    <row r="53" spans="1:8" s="247" customFormat="1" ht="15" outlineLevel="1" thickBot="1">
      <c r="A53" s="217">
        <f t="shared" si="2"/>
        <v>40</v>
      </c>
      <c r="B53" s="205"/>
      <c r="C53" s="332"/>
      <c r="D53" s="251"/>
      <c r="E53" s="332"/>
      <c r="F53" s="251"/>
      <c r="G53" s="265"/>
      <c r="H53" s="246"/>
    </row>
    <row r="54" spans="1:11" s="256" customFormat="1" ht="34.5" customHeight="1" thickBot="1">
      <c r="A54" s="218" t="s">
        <v>175</v>
      </c>
      <c r="B54" s="207" t="s">
        <v>714</v>
      </c>
      <c r="C54" s="333">
        <f>SUM(C44:C53)</f>
        <v>0</v>
      </c>
      <c r="D54" s="252">
        <f>SUM(D44:D53)</f>
        <v>0</v>
      </c>
      <c r="E54" s="333">
        <f>SUM(E44:E53)</f>
        <v>0</v>
      </c>
      <c r="F54" s="252">
        <f>SUM(F44:F53)</f>
        <v>0</v>
      </c>
      <c r="G54" s="266"/>
      <c r="H54" s="255"/>
      <c r="I54" s="247"/>
      <c r="J54" s="247"/>
      <c r="K54" s="247"/>
    </row>
    <row r="55" spans="1:8" s="247" customFormat="1" ht="14.25" outlineLevel="1">
      <c r="A55" s="217">
        <v>41</v>
      </c>
      <c r="B55" s="204"/>
      <c r="C55" s="334"/>
      <c r="D55" s="257"/>
      <c r="E55" s="334"/>
      <c r="F55" s="257"/>
      <c r="G55" s="264"/>
      <c r="H55" s="246"/>
    </row>
    <row r="56" spans="1:8" s="247" customFormat="1" ht="14.25" outlineLevel="1">
      <c r="A56" s="217">
        <f>A55+1</f>
        <v>42</v>
      </c>
      <c r="B56" s="204"/>
      <c r="C56" s="331"/>
      <c r="D56" s="244"/>
      <c r="E56" s="331"/>
      <c r="F56" s="244"/>
      <c r="G56" s="264"/>
      <c r="H56" s="246"/>
    </row>
    <row r="57" spans="1:8" s="247" customFormat="1" ht="14.25" outlineLevel="1">
      <c r="A57" s="217">
        <f aca="true" t="shared" si="3" ref="A57:A64">A56+1</f>
        <v>43</v>
      </c>
      <c r="B57" s="204"/>
      <c r="C57" s="331"/>
      <c r="D57" s="244"/>
      <c r="E57" s="331"/>
      <c r="F57" s="244"/>
      <c r="G57" s="264"/>
      <c r="H57" s="246"/>
    </row>
    <row r="58" spans="1:8" s="247" customFormat="1" ht="14.25" outlineLevel="1">
      <c r="A58" s="217">
        <f t="shared" si="3"/>
        <v>44</v>
      </c>
      <c r="B58" s="204"/>
      <c r="C58" s="331"/>
      <c r="D58" s="244"/>
      <c r="E58" s="331"/>
      <c r="F58" s="244"/>
      <c r="G58" s="264"/>
      <c r="H58" s="246"/>
    </row>
    <row r="59" spans="1:8" s="247" customFormat="1" ht="14.25" outlineLevel="1">
      <c r="A59" s="217">
        <f t="shared" si="3"/>
        <v>45</v>
      </c>
      <c r="B59" s="204"/>
      <c r="C59" s="331"/>
      <c r="D59" s="244"/>
      <c r="E59" s="331"/>
      <c r="F59" s="244"/>
      <c r="G59" s="264"/>
      <c r="H59" s="246"/>
    </row>
    <row r="60" spans="1:8" s="247" customFormat="1" ht="14.25" outlineLevel="1">
      <c r="A60" s="217">
        <f t="shared" si="3"/>
        <v>46</v>
      </c>
      <c r="B60" s="204"/>
      <c r="C60" s="331"/>
      <c r="D60" s="244"/>
      <c r="E60" s="331"/>
      <c r="F60" s="244"/>
      <c r="G60" s="264"/>
      <c r="H60" s="246"/>
    </row>
    <row r="61" spans="1:8" s="247" customFormat="1" ht="14.25" outlineLevel="1">
      <c r="A61" s="217">
        <f t="shared" si="3"/>
        <v>47</v>
      </c>
      <c r="B61" s="204"/>
      <c r="C61" s="331"/>
      <c r="D61" s="244"/>
      <c r="E61" s="331"/>
      <c r="F61" s="244"/>
      <c r="G61" s="264"/>
      <c r="H61" s="246"/>
    </row>
    <row r="62" spans="1:8" s="247" customFormat="1" ht="14.25" outlineLevel="1">
      <c r="A62" s="217">
        <f t="shared" si="3"/>
        <v>48</v>
      </c>
      <c r="B62" s="204"/>
      <c r="C62" s="331"/>
      <c r="D62" s="244"/>
      <c r="E62" s="331"/>
      <c r="F62" s="244"/>
      <c r="G62" s="264"/>
      <c r="H62" s="246"/>
    </row>
    <row r="63" spans="1:8" s="247" customFormat="1" ht="14.25" outlineLevel="1">
      <c r="A63" s="217">
        <f t="shared" si="3"/>
        <v>49</v>
      </c>
      <c r="B63" s="204"/>
      <c r="C63" s="331"/>
      <c r="D63" s="244"/>
      <c r="E63" s="331"/>
      <c r="F63" s="244"/>
      <c r="G63" s="264"/>
      <c r="H63" s="246"/>
    </row>
    <row r="64" spans="1:11" s="247" customFormat="1" ht="15.75" outlineLevel="1" thickBot="1">
      <c r="A64" s="217">
        <f t="shared" si="3"/>
        <v>50</v>
      </c>
      <c r="B64" s="205"/>
      <c r="C64" s="332"/>
      <c r="D64" s="251"/>
      <c r="E64" s="332"/>
      <c r="F64" s="251"/>
      <c r="G64" s="265"/>
      <c r="H64" s="246"/>
      <c r="I64" s="256"/>
      <c r="J64" s="256"/>
      <c r="K64" s="256"/>
    </row>
    <row r="65" spans="1:11" s="256" customFormat="1" ht="20.25" customHeight="1" thickBot="1">
      <c r="A65" s="218" t="s">
        <v>176</v>
      </c>
      <c r="B65" s="206" t="s">
        <v>715</v>
      </c>
      <c r="C65" s="333">
        <f>SUM(C55:C64)</f>
        <v>0</v>
      </c>
      <c r="D65" s="252">
        <f>SUM(D55:D64)</f>
        <v>0</v>
      </c>
      <c r="E65" s="333">
        <f>SUM(E55:E64)</f>
        <v>0</v>
      </c>
      <c r="F65" s="253">
        <f>SUM(F55:F64)</f>
        <v>0</v>
      </c>
      <c r="G65" s="266"/>
      <c r="H65" s="246"/>
      <c r="I65" s="247"/>
      <c r="J65" s="247"/>
      <c r="K65" s="247"/>
    </row>
    <row r="66" spans="1:8" s="247" customFormat="1" ht="14.25" outlineLevel="1">
      <c r="A66" s="217">
        <v>51</v>
      </c>
      <c r="B66" s="204"/>
      <c r="C66" s="334"/>
      <c r="D66" s="257"/>
      <c r="E66" s="334"/>
      <c r="F66" s="257"/>
      <c r="G66" s="264"/>
      <c r="H66" s="246"/>
    </row>
    <row r="67" spans="1:8" s="247" customFormat="1" ht="14.25" outlineLevel="1">
      <c r="A67" s="217">
        <f>A66+1</f>
        <v>52</v>
      </c>
      <c r="B67" s="204"/>
      <c r="C67" s="331"/>
      <c r="D67" s="244"/>
      <c r="E67" s="331"/>
      <c r="F67" s="244"/>
      <c r="G67" s="264"/>
      <c r="H67" s="246"/>
    </row>
    <row r="68" spans="1:8" s="247" customFormat="1" ht="14.25" outlineLevel="1">
      <c r="A68" s="217">
        <f aca="true" t="shared" si="4" ref="A68:A75">A67+1</f>
        <v>53</v>
      </c>
      <c r="B68" s="204"/>
      <c r="C68" s="331"/>
      <c r="D68" s="244"/>
      <c r="E68" s="331"/>
      <c r="F68" s="244"/>
      <c r="G68" s="264"/>
      <c r="H68" s="246"/>
    </row>
    <row r="69" spans="1:8" s="247" customFormat="1" ht="14.25" outlineLevel="1">
      <c r="A69" s="217">
        <f t="shared" si="4"/>
        <v>54</v>
      </c>
      <c r="B69" s="204"/>
      <c r="C69" s="331"/>
      <c r="D69" s="244"/>
      <c r="E69" s="331"/>
      <c r="F69" s="244"/>
      <c r="G69" s="264"/>
      <c r="H69" s="246"/>
    </row>
    <row r="70" spans="1:8" s="247" customFormat="1" ht="14.25" outlineLevel="1">
      <c r="A70" s="217">
        <f t="shared" si="4"/>
        <v>55</v>
      </c>
      <c r="B70" s="204"/>
      <c r="C70" s="331"/>
      <c r="D70" s="244"/>
      <c r="E70" s="331"/>
      <c r="F70" s="244"/>
      <c r="G70" s="264"/>
      <c r="H70" s="246"/>
    </row>
    <row r="71" spans="1:8" s="247" customFormat="1" ht="14.25" outlineLevel="1">
      <c r="A71" s="217">
        <f t="shared" si="4"/>
        <v>56</v>
      </c>
      <c r="B71" s="204"/>
      <c r="C71" s="331"/>
      <c r="D71" s="244"/>
      <c r="E71" s="331"/>
      <c r="F71" s="244"/>
      <c r="G71" s="264"/>
      <c r="H71" s="246"/>
    </row>
    <row r="72" spans="1:8" s="247" customFormat="1" ht="14.25" outlineLevel="1">
      <c r="A72" s="217">
        <f t="shared" si="4"/>
        <v>57</v>
      </c>
      <c r="B72" s="204"/>
      <c r="C72" s="331"/>
      <c r="D72" s="244"/>
      <c r="E72" s="331"/>
      <c r="F72" s="244"/>
      <c r="G72" s="264"/>
      <c r="H72" s="246"/>
    </row>
    <row r="73" spans="1:8" s="247" customFormat="1" ht="14.25" outlineLevel="1">
      <c r="A73" s="217">
        <f t="shared" si="4"/>
        <v>58</v>
      </c>
      <c r="B73" s="204"/>
      <c r="C73" s="331"/>
      <c r="D73" s="244"/>
      <c r="E73" s="331"/>
      <c r="F73" s="244"/>
      <c r="G73" s="264"/>
      <c r="H73" s="246"/>
    </row>
    <row r="74" spans="1:8" s="247" customFormat="1" ht="14.25" outlineLevel="1">
      <c r="A74" s="217">
        <f t="shared" si="4"/>
        <v>59</v>
      </c>
      <c r="B74" s="204"/>
      <c r="C74" s="331"/>
      <c r="D74" s="244"/>
      <c r="E74" s="331"/>
      <c r="F74" s="244"/>
      <c r="G74" s="264"/>
      <c r="H74" s="246"/>
    </row>
    <row r="75" spans="1:11" s="247" customFormat="1" ht="15.75" outlineLevel="1" thickBot="1">
      <c r="A75" s="217">
        <f t="shared" si="4"/>
        <v>60</v>
      </c>
      <c r="B75" s="205"/>
      <c r="C75" s="332"/>
      <c r="D75" s="251"/>
      <c r="E75" s="332"/>
      <c r="F75" s="251"/>
      <c r="G75" s="265"/>
      <c r="H75" s="246"/>
      <c r="I75" s="256"/>
      <c r="J75" s="256"/>
      <c r="K75" s="256"/>
    </row>
    <row r="76" spans="1:11" s="256" customFormat="1" ht="32.25" customHeight="1" thickBot="1">
      <c r="A76" s="218" t="s">
        <v>177</v>
      </c>
      <c r="B76" s="207" t="s">
        <v>716</v>
      </c>
      <c r="C76" s="333">
        <f>SUM(C66:C75)</f>
        <v>0</v>
      </c>
      <c r="D76" s="252">
        <f>SUM(D66:D75)</f>
        <v>0</v>
      </c>
      <c r="E76" s="333">
        <f>SUM(E66:E75)</f>
        <v>0</v>
      </c>
      <c r="F76" s="252">
        <f>SUM(F66:F75)</f>
        <v>0</v>
      </c>
      <c r="G76" s="266"/>
      <c r="H76" s="246"/>
      <c r="I76" s="247"/>
      <c r="J76" s="247"/>
      <c r="K76" s="247"/>
    </row>
    <row r="77" spans="1:8" s="247" customFormat="1" ht="14.25" outlineLevel="1">
      <c r="A77" s="217">
        <v>61</v>
      </c>
      <c r="B77" s="204"/>
      <c r="C77" s="334"/>
      <c r="D77" s="257"/>
      <c r="E77" s="334"/>
      <c r="F77" s="257"/>
      <c r="G77" s="264"/>
      <c r="H77" s="246"/>
    </row>
    <row r="78" spans="1:8" s="247" customFormat="1" ht="14.25" outlineLevel="1">
      <c r="A78" s="217">
        <f>A77+1</f>
        <v>62</v>
      </c>
      <c r="B78" s="204"/>
      <c r="C78" s="331"/>
      <c r="D78" s="244"/>
      <c r="E78" s="331"/>
      <c r="F78" s="244"/>
      <c r="G78" s="264"/>
      <c r="H78" s="246"/>
    </row>
    <row r="79" spans="1:8" s="247" customFormat="1" ht="14.25" outlineLevel="1">
      <c r="A79" s="217">
        <f aca="true" t="shared" si="5" ref="A79:A86">A78+1</f>
        <v>63</v>
      </c>
      <c r="B79" s="204"/>
      <c r="C79" s="331"/>
      <c r="D79" s="244"/>
      <c r="E79" s="331"/>
      <c r="F79" s="244"/>
      <c r="G79" s="264"/>
      <c r="H79" s="246"/>
    </row>
    <row r="80" spans="1:8" s="247" customFormat="1" ht="14.25" outlineLevel="1">
      <c r="A80" s="217">
        <f t="shared" si="5"/>
        <v>64</v>
      </c>
      <c r="B80" s="204"/>
      <c r="C80" s="331"/>
      <c r="D80" s="244"/>
      <c r="E80" s="331"/>
      <c r="F80" s="244"/>
      <c r="G80" s="264"/>
      <c r="H80" s="246"/>
    </row>
    <row r="81" spans="1:8" s="247" customFormat="1" ht="14.25" outlineLevel="1">
      <c r="A81" s="217">
        <f t="shared" si="5"/>
        <v>65</v>
      </c>
      <c r="B81" s="204"/>
      <c r="C81" s="331"/>
      <c r="D81" s="244"/>
      <c r="E81" s="331"/>
      <c r="F81" s="244"/>
      <c r="G81" s="264"/>
      <c r="H81" s="246"/>
    </row>
    <row r="82" spans="1:8" s="247" customFormat="1" ht="14.25" outlineLevel="1">
      <c r="A82" s="217">
        <f t="shared" si="5"/>
        <v>66</v>
      </c>
      <c r="B82" s="204"/>
      <c r="C82" s="331"/>
      <c r="D82" s="244"/>
      <c r="E82" s="331"/>
      <c r="F82" s="244"/>
      <c r="G82" s="264"/>
      <c r="H82" s="246"/>
    </row>
    <row r="83" spans="1:8" s="247" customFormat="1" ht="14.25" outlineLevel="1">
      <c r="A83" s="217">
        <f t="shared" si="5"/>
        <v>67</v>
      </c>
      <c r="B83" s="204"/>
      <c r="C83" s="331"/>
      <c r="D83" s="244"/>
      <c r="E83" s="331"/>
      <c r="F83" s="244"/>
      <c r="G83" s="264"/>
      <c r="H83" s="246"/>
    </row>
    <row r="84" spans="1:8" s="247" customFormat="1" ht="14.25" outlineLevel="1">
      <c r="A84" s="217">
        <f t="shared" si="5"/>
        <v>68</v>
      </c>
      <c r="B84" s="204"/>
      <c r="C84" s="331"/>
      <c r="D84" s="244"/>
      <c r="E84" s="331"/>
      <c r="F84" s="244"/>
      <c r="G84" s="264"/>
      <c r="H84" s="246"/>
    </row>
    <row r="85" spans="1:8" s="247" customFormat="1" ht="14.25" outlineLevel="1">
      <c r="A85" s="217">
        <f t="shared" si="5"/>
        <v>69</v>
      </c>
      <c r="B85" s="204"/>
      <c r="C85" s="331"/>
      <c r="D85" s="244"/>
      <c r="E85" s="331"/>
      <c r="F85" s="244"/>
      <c r="G85" s="264"/>
      <c r="H85" s="246"/>
    </row>
    <row r="86" spans="1:11" s="247" customFormat="1" ht="15.75" outlineLevel="1" thickBot="1">
      <c r="A86" s="219">
        <f t="shared" si="5"/>
        <v>70</v>
      </c>
      <c r="B86" s="205"/>
      <c r="C86" s="332"/>
      <c r="D86" s="251"/>
      <c r="E86" s="332"/>
      <c r="F86" s="251"/>
      <c r="G86" s="265"/>
      <c r="H86" s="246"/>
      <c r="I86" s="256"/>
      <c r="J86" s="256"/>
      <c r="K86" s="256"/>
    </row>
    <row r="87" spans="1:11" s="256" customFormat="1" ht="19.5" customHeight="1" thickBot="1">
      <c r="A87" s="218" t="s">
        <v>178</v>
      </c>
      <c r="B87" s="206" t="s">
        <v>717</v>
      </c>
      <c r="C87" s="333">
        <f>SUM(C77:C86)</f>
        <v>0</v>
      </c>
      <c r="D87" s="252">
        <f>SUM(D77:D86)</f>
        <v>0</v>
      </c>
      <c r="E87" s="333">
        <f>SUM(E77:E86)</f>
        <v>0</v>
      </c>
      <c r="F87" s="252">
        <f>SUM(F77:F86)</f>
        <v>0</v>
      </c>
      <c r="G87" s="266"/>
      <c r="H87" s="246"/>
      <c r="I87" s="247"/>
      <c r="J87" s="247"/>
      <c r="K87" s="247"/>
    </row>
    <row r="88" spans="1:8" s="247" customFormat="1" ht="14.25" outlineLevel="1">
      <c r="A88" s="215">
        <v>71</v>
      </c>
      <c r="B88" s="208"/>
      <c r="C88" s="331"/>
      <c r="D88" s="244"/>
      <c r="E88" s="331"/>
      <c r="F88" s="244"/>
      <c r="G88" s="245"/>
      <c r="H88" s="246"/>
    </row>
    <row r="89" spans="1:8" s="247" customFormat="1" ht="14.25" outlineLevel="1">
      <c r="A89" s="216">
        <f>A88+1</f>
        <v>72</v>
      </c>
      <c r="B89" s="202"/>
      <c r="C89" s="331"/>
      <c r="D89" s="244"/>
      <c r="E89" s="331"/>
      <c r="F89" s="244"/>
      <c r="G89" s="248"/>
      <c r="H89" s="246"/>
    </row>
    <row r="90" spans="1:8" s="247" customFormat="1" ht="14.25" outlineLevel="1">
      <c r="A90" s="216">
        <f aca="true" t="shared" si="6" ref="A90:A97">A89+1</f>
        <v>73</v>
      </c>
      <c r="B90" s="202"/>
      <c r="C90" s="331"/>
      <c r="D90" s="244"/>
      <c r="E90" s="331"/>
      <c r="F90" s="244"/>
      <c r="G90" s="248"/>
      <c r="H90" s="246"/>
    </row>
    <row r="91" spans="1:8" s="247" customFormat="1" ht="14.25" outlineLevel="1">
      <c r="A91" s="216">
        <f t="shared" si="6"/>
        <v>74</v>
      </c>
      <c r="B91" s="202"/>
      <c r="C91" s="331"/>
      <c r="D91" s="244"/>
      <c r="E91" s="331"/>
      <c r="F91" s="244"/>
      <c r="G91" s="248"/>
      <c r="H91" s="246"/>
    </row>
    <row r="92" spans="1:8" s="247" customFormat="1" ht="14.25" outlineLevel="1">
      <c r="A92" s="216">
        <f t="shared" si="6"/>
        <v>75</v>
      </c>
      <c r="B92" s="202"/>
      <c r="C92" s="331"/>
      <c r="D92" s="244"/>
      <c r="E92" s="331"/>
      <c r="F92" s="244"/>
      <c r="G92" s="248"/>
      <c r="H92" s="246"/>
    </row>
    <row r="93" spans="1:8" s="247" customFormat="1" ht="14.25" outlineLevel="1">
      <c r="A93" s="216">
        <f t="shared" si="6"/>
        <v>76</v>
      </c>
      <c r="B93" s="209"/>
      <c r="C93" s="331"/>
      <c r="D93" s="244"/>
      <c r="E93" s="331"/>
      <c r="F93" s="244"/>
      <c r="G93" s="250"/>
      <c r="H93" s="246"/>
    </row>
    <row r="94" spans="1:8" s="247" customFormat="1" ht="14.25" outlineLevel="1">
      <c r="A94" s="216">
        <f t="shared" si="6"/>
        <v>77</v>
      </c>
      <c r="B94" s="209"/>
      <c r="C94" s="331"/>
      <c r="D94" s="244"/>
      <c r="E94" s="331"/>
      <c r="F94" s="244"/>
      <c r="G94" s="250"/>
      <c r="H94" s="246"/>
    </row>
    <row r="95" spans="1:8" s="247" customFormat="1" ht="14.25" outlineLevel="1">
      <c r="A95" s="216">
        <f t="shared" si="6"/>
        <v>78</v>
      </c>
      <c r="B95" s="209"/>
      <c r="C95" s="331"/>
      <c r="D95" s="244"/>
      <c r="E95" s="331"/>
      <c r="F95" s="244"/>
      <c r="G95" s="250"/>
      <c r="H95" s="246"/>
    </row>
    <row r="96" spans="1:8" s="247" customFormat="1" ht="14.25" outlineLevel="1">
      <c r="A96" s="216">
        <f t="shared" si="6"/>
        <v>79</v>
      </c>
      <c r="B96" s="202"/>
      <c r="C96" s="331"/>
      <c r="D96" s="244"/>
      <c r="E96" s="331"/>
      <c r="F96" s="244"/>
      <c r="G96" s="248"/>
      <c r="H96" s="246"/>
    </row>
    <row r="97" spans="1:8" s="247" customFormat="1" ht="15" outlineLevel="1" thickBot="1">
      <c r="A97" s="216">
        <f t="shared" si="6"/>
        <v>80</v>
      </c>
      <c r="B97" s="209"/>
      <c r="C97" s="332"/>
      <c r="D97" s="251"/>
      <c r="E97" s="332"/>
      <c r="F97" s="251"/>
      <c r="G97" s="250"/>
      <c r="H97" s="246"/>
    </row>
    <row r="98" spans="1:8" s="256" customFormat="1" ht="31.5" customHeight="1" thickBot="1">
      <c r="A98" s="214" t="s">
        <v>179</v>
      </c>
      <c r="B98" s="210" t="s">
        <v>718</v>
      </c>
      <c r="C98" s="333">
        <f>SUM(C88:C97)</f>
        <v>0</v>
      </c>
      <c r="D98" s="252">
        <f>SUM(D88:D97)</f>
        <v>0</v>
      </c>
      <c r="E98" s="333">
        <f>SUM(E88:E97)</f>
        <v>0</v>
      </c>
      <c r="F98" s="252">
        <f>SUM(F88:F97)</f>
        <v>0</v>
      </c>
      <c r="G98" s="254"/>
      <c r="H98" s="246"/>
    </row>
    <row r="99" spans="1:8" s="247" customFormat="1" ht="14.25" outlineLevel="1">
      <c r="A99" s="215">
        <v>81</v>
      </c>
      <c r="B99" s="201"/>
      <c r="C99" s="334"/>
      <c r="D99" s="257"/>
      <c r="E99" s="334"/>
      <c r="F99" s="257"/>
      <c r="G99" s="258"/>
      <c r="H99" s="246"/>
    </row>
    <row r="100" spans="1:8" s="247" customFormat="1" ht="14.25" outlineLevel="1">
      <c r="A100" s="216">
        <f>A99+1</f>
        <v>82</v>
      </c>
      <c r="B100" s="202"/>
      <c r="C100" s="331"/>
      <c r="D100" s="244"/>
      <c r="E100" s="331"/>
      <c r="F100" s="244"/>
      <c r="G100" s="259"/>
      <c r="H100" s="246"/>
    </row>
    <row r="101" spans="1:8" s="247" customFormat="1" ht="15" outlineLevel="1">
      <c r="A101" s="216">
        <f aca="true" t="shared" si="7" ref="A101:A108">A100+1</f>
        <v>83</v>
      </c>
      <c r="B101" s="202"/>
      <c r="C101" s="331"/>
      <c r="D101" s="244"/>
      <c r="E101" s="331"/>
      <c r="F101" s="244"/>
      <c r="G101" s="260"/>
      <c r="H101" s="246"/>
    </row>
    <row r="102" spans="1:8" s="247" customFormat="1" ht="14.25" outlineLevel="1">
      <c r="A102" s="216">
        <f t="shared" si="7"/>
        <v>84</v>
      </c>
      <c r="B102" s="202"/>
      <c r="C102" s="331"/>
      <c r="D102" s="244"/>
      <c r="E102" s="331"/>
      <c r="F102" s="244"/>
      <c r="G102" s="259"/>
      <c r="H102" s="246"/>
    </row>
    <row r="103" spans="1:8" s="247" customFormat="1" ht="15.75" customHeight="1" outlineLevel="1">
      <c r="A103" s="216">
        <f t="shared" si="7"/>
        <v>85</v>
      </c>
      <c r="B103" s="202"/>
      <c r="C103" s="331"/>
      <c r="D103" s="244"/>
      <c r="E103" s="331"/>
      <c r="F103" s="244"/>
      <c r="G103" s="261"/>
      <c r="H103" s="246"/>
    </row>
    <row r="104" spans="1:8" s="247" customFormat="1" ht="15.75" customHeight="1" outlineLevel="1">
      <c r="A104" s="216">
        <f t="shared" si="7"/>
        <v>86</v>
      </c>
      <c r="B104" s="202"/>
      <c r="C104" s="331"/>
      <c r="D104" s="244"/>
      <c r="E104" s="331"/>
      <c r="F104" s="244"/>
      <c r="G104" s="261"/>
      <c r="H104" s="246"/>
    </row>
    <row r="105" spans="1:8" s="247" customFormat="1" ht="15.75" customHeight="1" outlineLevel="1">
      <c r="A105" s="216">
        <f t="shared" si="7"/>
        <v>87</v>
      </c>
      <c r="B105" s="202"/>
      <c r="C105" s="331"/>
      <c r="D105" s="244"/>
      <c r="E105" s="331"/>
      <c r="F105" s="244"/>
      <c r="G105" s="261"/>
      <c r="H105" s="246"/>
    </row>
    <row r="106" spans="1:8" s="247" customFormat="1" ht="15.75" customHeight="1" outlineLevel="1">
      <c r="A106" s="216">
        <f t="shared" si="7"/>
        <v>88</v>
      </c>
      <c r="B106" s="202"/>
      <c r="C106" s="331"/>
      <c r="D106" s="244"/>
      <c r="E106" s="331"/>
      <c r="F106" s="244"/>
      <c r="G106" s="262"/>
      <c r="H106" s="246"/>
    </row>
    <row r="107" spans="1:8" s="247" customFormat="1" ht="15.75" customHeight="1" outlineLevel="1">
      <c r="A107" s="216">
        <f t="shared" si="7"/>
        <v>89</v>
      </c>
      <c r="B107" s="202"/>
      <c r="C107" s="331"/>
      <c r="D107" s="244"/>
      <c r="E107" s="331"/>
      <c r="F107" s="244"/>
      <c r="G107" s="261"/>
      <c r="H107" s="246"/>
    </row>
    <row r="108" spans="1:8" s="247" customFormat="1" ht="15.75" customHeight="1" outlineLevel="1" thickBot="1">
      <c r="A108" s="216">
        <f t="shared" si="7"/>
        <v>90</v>
      </c>
      <c r="B108" s="202"/>
      <c r="C108" s="331"/>
      <c r="D108" s="244"/>
      <c r="E108" s="331"/>
      <c r="F108" s="244"/>
      <c r="G108" s="262"/>
      <c r="H108" s="246"/>
    </row>
    <row r="109" spans="1:8" s="256" customFormat="1" ht="30.75" thickBot="1">
      <c r="A109" s="218" t="s">
        <v>180</v>
      </c>
      <c r="B109" s="211" t="s">
        <v>47</v>
      </c>
      <c r="C109" s="333">
        <f>SUM(C99:C108)</f>
        <v>0</v>
      </c>
      <c r="D109" s="252">
        <f>SUM(D99:D108)</f>
        <v>0</v>
      </c>
      <c r="E109" s="333">
        <f>SUM(E99:E108)</f>
        <v>0</v>
      </c>
      <c r="F109" s="252">
        <f>SUM(F99:F108)</f>
        <v>0</v>
      </c>
      <c r="G109" s="266"/>
      <c r="H109" s="246"/>
    </row>
    <row r="110" spans="1:8" s="247" customFormat="1" ht="14.25" outlineLevel="1">
      <c r="A110" s="217">
        <v>91</v>
      </c>
      <c r="B110" s="204"/>
      <c r="C110" s="334"/>
      <c r="D110" s="257"/>
      <c r="E110" s="334"/>
      <c r="F110" s="257"/>
      <c r="G110" s="264"/>
      <c r="H110" s="246"/>
    </row>
    <row r="111" spans="1:8" s="247" customFormat="1" ht="14.25" outlineLevel="1">
      <c r="A111" s="217">
        <f>A110+1</f>
        <v>92</v>
      </c>
      <c r="B111" s="204"/>
      <c r="C111" s="331"/>
      <c r="D111" s="244"/>
      <c r="E111" s="331"/>
      <c r="F111" s="244"/>
      <c r="G111" s="264"/>
      <c r="H111" s="246"/>
    </row>
    <row r="112" spans="1:8" s="247" customFormat="1" ht="14.25" outlineLevel="1">
      <c r="A112" s="217">
        <f>1+A111</f>
        <v>93</v>
      </c>
      <c r="B112" s="204"/>
      <c r="C112" s="331"/>
      <c r="D112" s="244"/>
      <c r="E112" s="331"/>
      <c r="F112" s="244"/>
      <c r="G112" s="264"/>
      <c r="H112" s="246"/>
    </row>
    <row r="113" spans="1:8" s="247" customFormat="1" ht="14.25" outlineLevel="1">
      <c r="A113" s="217">
        <f aca="true" t="shared" si="8" ref="A113:A118">1+A112</f>
        <v>94</v>
      </c>
      <c r="B113" s="204"/>
      <c r="C113" s="331"/>
      <c r="D113" s="244"/>
      <c r="E113" s="331"/>
      <c r="F113" s="244"/>
      <c r="G113" s="264"/>
      <c r="H113" s="246"/>
    </row>
    <row r="114" spans="1:8" s="247" customFormat="1" ht="14.25" outlineLevel="1">
      <c r="A114" s="217">
        <f t="shared" si="8"/>
        <v>95</v>
      </c>
      <c r="B114" s="204"/>
      <c r="C114" s="331"/>
      <c r="D114" s="244"/>
      <c r="E114" s="331"/>
      <c r="F114" s="244"/>
      <c r="G114" s="264"/>
      <c r="H114" s="246"/>
    </row>
    <row r="115" spans="1:8" s="247" customFormat="1" ht="14.25" outlineLevel="1">
      <c r="A115" s="217">
        <f t="shared" si="8"/>
        <v>96</v>
      </c>
      <c r="B115" s="204"/>
      <c r="C115" s="331"/>
      <c r="D115" s="244"/>
      <c r="E115" s="331"/>
      <c r="F115" s="244"/>
      <c r="G115" s="264"/>
      <c r="H115" s="246"/>
    </row>
    <row r="116" spans="1:8" s="247" customFormat="1" ht="14.25" outlineLevel="1">
      <c r="A116" s="217">
        <f t="shared" si="8"/>
        <v>97</v>
      </c>
      <c r="B116" s="204"/>
      <c r="C116" s="331"/>
      <c r="D116" s="244"/>
      <c r="E116" s="331"/>
      <c r="F116" s="244"/>
      <c r="G116" s="264"/>
      <c r="H116" s="246"/>
    </row>
    <row r="117" spans="1:8" s="247" customFormat="1" ht="14.25" outlineLevel="1">
      <c r="A117" s="217">
        <f t="shared" si="8"/>
        <v>98</v>
      </c>
      <c r="B117" s="204"/>
      <c r="C117" s="331"/>
      <c r="D117" s="244"/>
      <c r="E117" s="331"/>
      <c r="F117" s="244"/>
      <c r="G117" s="264"/>
      <c r="H117" s="246"/>
    </row>
    <row r="118" spans="1:8" s="247" customFormat="1" ht="14.25" outlineLevel="1">
      <c r="A118" s="217">
        <f t="shared" si="8"/>
        <v>99</v>
      </c>
      <c r="B118" s="204"/>
      <c r="C118" s="331"/>
      <c r="D118" s="244"/>
      <c r="E118" s="331"/>
      <c r="F118" s="244"/>
      <c r="G118" s="264"/>
      <c r="H118" s="246"/>
    </row>
    <row r="119" spans="1:8" s="247" customFormat="1" ht="15" outlineLevel="1" thickBot="1">
      <c r="A119" s="217">
        <f>1+A118</f>
        <v>100</v>
      </c>
      <c r="B119" s="205"/>
      <c r="C119" s="332"/>
      <c r="D119" s="251"/>
      <c r="E119" s="332"/>
      <c r="F119" s="251"/>
      <c r="G119" s="265"/>
      <c r="H119" s="246"/>
    </row>
    <row r="120" spans="1:8" s="256" customFormat="1" ht="19.5" customHeight="1" thickBot="1">
      <c r="A120" s="218" t="s">
        <v>181</v>
      </c>
      <c r="B120" s="206" t="s">
        <v>721</v>
      </c>
      <c r="C120" s="333">
        <f>SUM(C110:C119)</f>
        <v>0</v>
      </c>
      <c r="D120" s="252">
        <f>SUM(D110:D119)</f>
        <v>0</v>
      </c>
      <c r="E120" s="333">
        <f>SUM(E110:E119)</f>
        <v>0</v>
      </c>
      <c r="F120" s="252">
        <f>SUM(F110:F119)</f>
        <v>0</v>
      </c>
      <c r="G120" s="266"/>
      <c r="H120" s="255"/>
    </row>
    <row r="121" spans="1:8" s="247" customFormat="1" ht="14.25" outlineLevel="1">
      <c r="A121" s="217">
        <v>101</v>
      </c>
      <c r="B121" s="204"/>
      <c r="C121" s="334"/>
      <c r="D121" s="257"/>
      <c r="E121" s="334"/>
      <c r="F121" s="257"/>
      <c r="G121" s="264"/>
      <c r="H121" s="246"/>
    </row>
    <row r="122" spans="1:8" s="247" customFormat="1" ht="14.25" outlineLevel="1">
      <c r="A122" s="217">
        <f>A121+1</f>
        <v>102</v>
      </c>
      <c r="B122" s="204"/>
      <c r="C122" s="331"/>
      <c r="D122" s="244"/>
      <c r="E122" s="331"/>
      <c r="F122" s="244"/>
      <c r="G122" s="264"/>
      <c r="H122" s="246"/>
    </row>
    <row r="123" spans="1:8" s="247" customFormat="1" ht="14.25" outlineLevel="1">
      <c r="A123" s="217">
        <f aca="true" t="shared" si="9" ref="A123:A130">A122+1</f>
        <v>103</v>
      </c>
      <c r="B123" s="204"/>
      <c r="C123" s="331"/>
      <c r="D123" s="244"/>
      <c r="E123" s="331"/>
      <c r="F123" s="244"/>
      <c r="G123" s="264"/>
      <c r="H123" s="246"/>
    </row>
    <row r="124" spans="1:8" s="247" customFormat="1" ht="14.25" outlineLevel="1">
      <c r="A124" s="217">
        <f t="shared" si="9"/>
        <v>104</v>
      </c>
      <c r="B124" s="204"/>
      <c r="C124" s="331"/>
      <c r="D124" s="244"/>
      <c r="E124" s="331"/>
      <c r="F124" s="244"/>
      <c r="G124" s="264"/>
      <c r="H124" s="246"/>
    </row>
    <row r="125" spans="1:8" s="247" customFormat="1" ht="14.25" outlineLevel="1">
      <c r="A125" s="217">
        <f t="shared" si="9"/>
        <v>105</v>
      </c>
      <c r="B125" s="204"/>
      <c r="C125" s="331"/>
      <c r="D125" s="244"/>
      <c r="E125" s="331"/>
      <c r="F125" s="244"/>
      <c r="G125" s="264"/>
      <c r="H125" s="246"/>
    </row>
    <row r="126" spans="1:8" s="247" customFormat="1" ht="14.25" outlineLevel="1">
      <c r="A126" s="217">
        <f t="shared" si="9"/>
        <v>106</v>
      </c>
      <c r="B126" s="204"/>
      <c r="C126" s="331"/>
      <c r="D126" s="244"/>
      <c r="E126" s="331"/>
      <c r="F126" s="244"/>
      <c r="G126" s="264"/>
      <c r="H126" s="246"/>
    </row>
    <row r="127" spans="1:8" s="247" customFormat="1" ht="14.25" outlineLevel="1">
      <c r="A127" s="217">
        <f t="shared" si="9"/>
        <v>107</v>
      </c>
      <c r="B127" s="204"/>
      <c r="C127" s="331"/>
      <c r="D127" s="244"/>
      <c r="E127" s="331"/>
      <c r="F127" s="244"/>
      <c r="G127" s="264"/>
      <c r="H127" s="246"/>
    </row>
    <row r="128" spans="1:8" s="247" customFormat="1" ht="14.25" outlineLevel="1">
      <c r="A128" s="217">
        <f t="shared" si="9"/>
        <v>108</v>
      </c>
      <c r="B128" s="204"/>
      <c r="C128" s="331"/>
      <c r="D128" s="244"/>
      <c r="E128" s="331"/>
      <c r="F128" s="244"/>
      <c r="G128" s="264"/>
      <c r="H128" s="246"/>
    </row>
    <row r="129" spans="1:8" s="247" customFormat="1" ht="14.25" outlineLevel="1">
      <c r="A129" s="217">
        <f t="shared" si="9"/>
        <v>109</v>
      </c>
      <c r="B129" s="204"/>
      <c r="C129" s="331"/>
      <c r="D129" s="244"/>
      <c r="E129" s="331"/>
      <c r="F129" s="244"/>
      <c r="G129" s="264"/>
      <c r="H129" s="246"/>
    </row>
    <row r="130" spans="1:8" s="247" customFormat="1" ht="15" outlineLevel="1" thickBot="1">
      <c r="A130" s="217">
        <f t="shared" si="9"/>
        <v>110</v>
      </c>
      <c r="B130" s="205"/>
      <c r="C130" s="332"/>
      <c r="D130" s="251"/>
      <c r="E130" s="332"/>
      <c r="F130" s="251"/>
      <c r="G130" s="265"/>
      <c r="H130" s="246"/>
    </row>
    <row r="131" spans="1:11" s="256" customFormat="1" ht="34.5" customHeight="1" thickBot="1">
      <c r="A131" s="218" t="s">
        <v>182</v>
      </c>
      <c r="B131" s="207" t="s">
        <v>722</v>
      </c>
      <c r="C131" s="333">
        <f>SUM(C121:C130)</f>
        <v>0</v>
      </c>
      <c r="D131" s="252">
        <f>SUM(D121:D130)</f>
        <v>0</v>
      </c>
      <c r="E131" s="333">
        <f>SUM(E121:E130)</f>
        <v>0</v>
      </c>
      <c r="F131" s="252">
        <f>SUM(F121:F130)</f>
        <v>0</v>
      </c>
      <c r="G131" s="266"/>
      <c r="H131" s="255"/>
      <c r="I131" s="247"/>
      <c r="J131" s="247"/>
      <c r="K131" s="247"/>
    </row>
    <row r="132" spans="1:8" s="247" customFormat="1" ht="14.25" outlineLevel="1">
      <c r="A132" s="217">
        <v>111</v>
      </c>
      <c r="B132" s="204"/>
      <c r="C132" s="334"/>
      <c r="D132" s="257"/>
      <c r="E132" s="334"/>
      <c r="F132" s="257"/>
      <c r="G132" s="264"/>
      <c r="H132" s="246"/>
    </row>
    <row r="133" spans="1:8" s="247" customFormat="1" ht="14.25" outlineLevel="1">
      <c r="A133" s="217">
        <f>A132+1</f>
        <v>112</v>
      </c>
      <c r="B133" s="204"/>
      <c r="C133" s="331"/>
      <c r="D133" s="244"/>
      <c r="E133" s="331"/>
      <c r="F133" s="244"/>
      <c r="G133" s="264"/>
      <c r="H133" s="246"/>
    </row>
    <row r="134" spans="1:8" s="247" customFormat="1" ht="14.25" outlineLevel="1">
      <c r="A134" s="217">
        <f aca="true" t="shared" si="10" ref="A134:A141">A133+1</f>
        <v>113</v>
      </c>
      <c r="B134" s="204"/>
      <c r="C134" s="331"/>
      <c r="D134" s="244"/>
      <c r="E134" s="331"/>
      <c r="F134" s="244"/>
      <c r="G134" s="264"/>
      <c r="H134" s="246"/>
    </row>
    <row r="135" spans="1:8" s="247" customFormat="1" ht="14.25" outlineLevel="1">
      <c r="A135" s="217">
        <f t="shared" si="10"/>
        <v>114</v>
      </c>
      <c r="B135" s="204"/>
      <c r="C135" s="331"/>
      <c r="D135" s="244"/>
      <c r="E135" s="331"/>
      <c r="F135" s="244"/>
      <c r="G135" s="264"/>
      <c r="H135" s="246"/>
    </row>
    <row r="136" spans="1:8" s="247" customFormat="1" ht="14.25" outlineLevel="1">
      <c r="A136" s="217">
        <f t="shared" si="10"/>
        <v>115</v>
      </c>
      <c r="B136" s="204"/>
      <c r="C136" s="331"/>
      <c r="D136" s="244"/>
      <c r="E136" s="331"/>
      <c r="F136" s="244"/>
      <c r="G136" s="264"/>
      <c r="H136" s="246"/>
    </row>
    <row r="137" spans="1:8" s="247" customFormat="1" ht="14.25" outlineLevel="1">
      <c r="A137" s="217">
        <f t="shared" si="10"/>
        <v>116</v>
      </c>
      <c r="B137" s="204"/>
      <c r="C137" s="331"/>
      <c r="D137" s="244"/>
      <c r="E137" s="331"/>
      <c r="F137" s="244"/>
      <c r="G137" s="264"/>
      <c r="H137" s="246"/>
    </row>
    <row r="138" spans="1:8" s="247" customFormat="1" ht="14.25" outlineLevel="1">
      <c r="A138" s="217">
        <f t="shared" si="10"/>
        <v>117</v>
      </c>
      <c r="B138" s="204"/>
      <c r="C138" s="331"/>
      <c r="D138" s="244"/>
      <c r="E138" s="331"/>
      <c r="F138" s="244"/>
      <c r="G138" s="264"/>
      <c r="H138" s="246"/>
    </row>
    <row r="139" spans="1:8" s="247" customFormat="1" ht="14.25" outlineLevel="1">
      <c r="A139" s="217">
        <f t="shared" si="10"/>
        <v>118</v>
      </c>
      <c r="B139" s="204"/>
      <c r="C139" s="331"/>
      <c r="D139" s="244"/>
      <c r="E139" s="331"/>
      <c r="F139" s="244"/>
      <c r="G139" s="264"/>
      <c r="H139" s="246"/>
    </row>
    <row r="140" spans="1:8" s="247" customFormat="1" ht="14.25" outlineLevel="1">
      <c r="A140" s="217">
        <f t="shared" si="10"/>
        <v>119</v>
      </c>
      <c r="B140" s="204"/>
      <c r="C140" s="331"/>
      <c r="D140" s="244"/>
      <c r="E140" s="331"/>
      <c r="F140" s="244"/>
      <c r="G140" s="264"/>
      <c r="H140" s="246"/>
    </row>
    <row r="141" spans="1:11" s="247" customFormat="1" ht="15.75" outlineLevel="1" thickBot="1">
      <c r="A141" s="217">
        <f t="shared" si="10"/>
        <v>120</v>
      </c>
      <c r="B141" s="205"/>
      <c r="C141" s="332"/>
      <c r="D141" s="251"/>
      <c r="E141" s="332"/>
      <c r="F141" s="251"/>
      <c r="G141" s="265"/>
      <c r="H141" s="246"/>
      <c r="I141" s="256"/>
      <c r="J141" s="256"/>
      <c r="K141" s="256"/>
    </row>
    <row r="142" spans="1:11" s="256" customFormat="1" ht="30.75" thickBot="1">
      <c r="A142" s="218" t="s">
        <v>183</v>
      </c>
      <c r="B142" s="211" t="s">
        <v>48</v>
      </c>
      <c r="C142" s="333">
        <f>SUM(C132:C141)</f>
        <v>0</v>
      </c>
      <c r="D142" s="252">
        <f>SUM(D132:D141)</f>
        <v>0</v>
      </c>
      <c r="E142" s="333">
        <f>SUM(E132:E141)</f>
        <v>0</v>
      </c>
      <c r="F142" s="252">
        <f>SUM(F132:F141)</f>
        <v>0</v>
      </c>
      <c r="G142" s="266"/>
      <c r="H142" s="246"/>
      <c r="I142" s="247"/>
      <c r="J142" s="247"/>
      <c r="K142" s="247"/>
    </row>
    <row r="143" spans="1:8" s="247" customFormat="1" ht="14.25" outlineLevel="1">
      <c r="A143" s="217">
        <v>121</v>
      </c>
      <c r="B143" s="204"/>
      <c r="C143" s="334"/>
      <c r="D143" s="257"/>
      <c r="E143" s="334"/>
      <c r="F143" s="257"/>
      <c r="G143" s="264"/>
      <c r="H143" s="246"/>
    </row>
    <row r="144" spans="1:8" s="247" customFormat="1" ht="14.25" outlineLevel="1">
      <c r="A144" s="217">
        <f>A143+1</f>
        <v>122</v>
      </c>
      <c r="B144" s="204"/>
      <c r="C144" s="331"/>
      <c r="D144" s="244"/>
      <c r="E144" s="331"/>
      <c r="F144" s="244"/>
      <c r="G144" s="264"/>
      <c r="H144" s="246"/>
    </row>
    <row r="145" spans="1:8" s="247" customFormat="1" ht="14.25" outlineLevel="1">
      <c r="A145" s="217">
        <f aca="true" t="shared" si="11" ref="A145:A152">A144+1</f>
        <v>123</v>
      </c>
      <c r="B145" s="204"/>
      <c r="C145" s="331"/>
      <c r="D145" s="244"/>
      <c r="E145" s="331"/>
      <c r="F145" s="244"/>
      <c r="G145" s="264"/>
      <c r="H145" s="246"/>
    </row>
    <row r="146" spans="1:8" s="247" customFormat="1" ht="14.25" outlineLevel="1">
      <c r="A146" s="217">
        <f t="shared" si="11"/>
        <v>124</v>
      </c>
      <c r="B146" s="204"/>
      <c r="C146" s="331"/>
      <c r="D146" s="244"/>
      <c r="E146" s="331"/>
      <c r="F146" s="244"/>
      <c r="G146" s="264"/>
      <c r="H146" s="246"/>
    </row>
    <row r="147" spans="1:8" s="247" customFormat="1" ht="14.25" outlineLevel="1">
      <c r="A147" s="217">
        <f t="shared" si="11"/>
        <v>125</v>
      </c>
      <c r="B147" s="204"/>
      <c r="C147" s="331"/>
      <c r="D147" s="244"/>
      <c r="E147" s="331"/>
      <c r="F147" s="244"/>
      <c r="G147" s="264"/>
      <c r="H147" s="246"/>
    </row>
    <row r="148" spans="1:8" s="247" customFormat="1" ht="14.25" outlineLevel="1">
      <c r="A148" s="217">
        <f t="shared" si="11"/>
        <v>126</v>
      </c>
      <c r="B148" s="204"/>
      <c r="C148" s="331"/>
      <c r="D148" s="244"/>
      <c r="E148" s="331"/>
      <c r="F148" s="244"/>
      <c r="G148" s="264"/>
      <c r="H148" s="246"/>
    </row>
    <row r="149" spans="1:8" s="247" customFormat="1" ht="14.25" outlineLevel="1">
      <c r="A149" s="217">
        <f t="shared" si="11"/>
        <v>127</v>
      </c>
      <c r="B149" s="204"/>
      <c r="C149" s="331"/>
      <c r="D149" s="244"/>
      <c r="E149" s="331"/>
      <c r="F149" s="244"/>
      <c r="G149" s="264"/>
      <c r="H149" s="246"/>
    </row>
    <row r="150" spans="1:8" s="247" customFormat="1" ht="14.25" outlineLevel="1">
      <c r="A150" s="217">
        <f t="shared" si="11"/>
        <v>128</v>
      </c>
      <c r="B150" s="204"/>
      <c r="C150" s="331"/>
      <c r="D150" s="244"/>
      <c r="E150" s="331"/>
      <c r="F150" s="244"/>
      <c r="G150" s="264"/>
      <c r="H150" s="246"/>
    </row>
    <row r="151" spans="1:8" s="247" customFormat="1" ht="14.25" outlineLevel="1">
      <c r="A151" s="217">
        <f t="shared" si="11"/>
        <v>129</v>
      </c>
      <c r="B151" s="204"/>
      <c r="C151" s="331"/>
      <c r="D151" s="244"/>
      <c r="E151" s="331"/>
      <c r="F151" s="244"/>
      <c r="G151" s="264"/>
      <c r="H151" s="246"/>
    </row>
    <row r="152" spans="1:11" s="247" customFormat="1" ht="15.75" outlineLevel="1" thickBot="1">
      <c r="A152" s="217">
        <f t="shared" si="11"/>
        <v>130</v>
      </c>
      <c r="B152" s="205"/>
      <c r="C152" s="332"/>
      <c r="D152" s="251"/>
      <c r="E152" s="332"/>
      <c r="F152" s="251"/>
      <c r="G152" s="265"/>
      <c r="H152" s="246"/>
      <c r="I152" s="256"/>
      <c r="J152" s="256"/>
      <c r="K152" s="256"/>
    </row>
    <row r="153" spans="1:11" s="256" customFormat="1" ht="15.75" thickBot="1">
      <c r="A153" s="218" t="s">
        <v>719</v>
      </c>
      <c r="B153" s="207" t="s">
        <v>723</v>
      </c>
      <c r="C153" s="333">
        <f>SUM(C143:C152)</f>
        <v>0</v>
      </c>
      <c r="D153" s="252">
        <f>SUM(D143:D152)</f>
        <v>0</v>
      </c>
      <c r="E153" s="333">
        <f>SUM(E143:E152)</f>
        <v>0</v>
      </c>
      <c r="F153" s="252">
        <f>SUM(F143:F152)</f>
        <v>0</v>
      </c>
      <c r="G153" s="266"/>
      <c r="H153" s="246"/>
      <c r="I153" s="247"/>
      <c r="J153" s="247"/>
      <c r="K153" s="247"/>
    </row>
    <row r="154" spans="1:8" s="247" customFormat="1" ht="14.25" outlineLevel="1">
      <c r="A154" s="217">
        <v>131</v>
      </c>
      <c r="B154" s="204"/>
      <c r="C154" s="334"/>
      <c r="D154" s="257"/>
      <c r="E154" s="334"/>
      <c r="F154" s="257"/>
      <c r="G154" s="264"/>
      <c r="H154" s="246"/>
    </row>
    <row r="155" spans="1:8" s="247" customFormat="1" ht="14.25" outlineLevel="1">
      <c r="A155" s="217">
        <f>A154+1</f>
        <v>132</v>
      </c>
      <c r="B155" s="204"/>
      <c r="C155" s="331"/>
      <c r="D155" s="244"/>
      <c r="E155" s="331"/>
      <c r="F155" s="244"/>
      <c r="G155" s="264"/>
      <c r="H155" s="246"/>
    </row>
    <row r="156" spans="1:8" s="247" customFormat="1" ht="14.25" outlineLevel="1">
      <c r="A156" s="217">
        <f aca="true" t="shared" si="12" ref="A156:A163">A155+1</f>
        <v>133</v>
      </c>
      <c r="B156" s="204"/>
      <c r="C156" s="331"/>
      <c r="D156" s="244"/>
      <c r="E156" s="331"/>
      <c r="F156" s="244"/>
      <c r="G156" s="264"/>
      <c r="H156" s="246"/>
    </row>
    <row r="157" spans="1:8" s="247" customFormat="1" ht="14.25" outlineLevel="1">
      <c r="A157" s="217">
        <f t="shared" si="12"/>
        <v>134</v>
      </c>
      <c r="B157" s="204"/>
      <c r="C157" s="331"/>
      <c r="D157" s="244"/>
      <c r="E157" s="331"/>
      <c r="F157" s="244"/>
      <c r="G157" s="264"/>
      <c r="H157" s="246"/>
    </row>
    <row r="158" spans="1:8" s="247" customFormat="1" ht="14.25" outlineLevel="1">
      <c r="A158" s="217">
        <f t="shared" si="12"/>
        <v>135</v>
      </c>
      <c r="B158" s="204"/>
      <c r="C158" s="331"/>
      <c r="D158" s="244"/>
      <c r="E158" s="331"/>
      <c r="F158" s="244"/>
      <c r="G158" s="264"/>
      <c r="H158" s="246"/>
    </row>
    <row r="159" spans="1:8" s="247" customFormat="1" ht="14.25" outlineLevel="1">
      <c r="A159" s="217">
        <f t="shared" si="12"/>
        <v>136</v>
      </c>
      <c r="B159" s="204"/>
      <c r="C159" s="331"/>
      <c r="D159" s="244"/>
      <c r="E159" s="331"/>
      <c r="F159" s="244"/>
      <c r="G159" s="264"/>
      <c r="H159" s="246"/>
    </row>
    <row r="160" spans="1:8" s="247" customFormat="1" ht="14.25" outlineLevel="1">
      <c r="A160" s="217">
        <f t="shared" si="12"/>
        <v>137</v>
      </c>
      <c r="B160" s="204"/>
      <c r="C160" s="331"/>
      <c r="D160" s="244"/>
      <c r="E160" s="331"/>
      <c r="F160" s="244"/>
      <c r="G160" s="264"/>
      <c r="H160" s="246"/>
    </row>
    <row r="161" spans="1:8" s="247" customFormat="1" ht="14.25" outlineLevel="1">
      <c r="A161" s="217">
        <f t="shared" si="12"/>
        <v>138</v>
      </c>
      <c r="B161" s="204"/>
      <c r="C161" s="331"/>
      <c r="D161" s="244"/>
      <c r="E161" s="331"/>
      <c r="F161" s="244"/>
      <c r="G161" s="264"/>
      <c r="H161" s="246"/>
    </row>
    <row r="162" spans="1:8" s="247" customFormat="1" ht="14.25" outlineLevel="1">
      <c r="A162" s="217">
        <f t="shared" si="12"/>
        <v>139</v>
      </c>
      <c r="B162" s="204"/>
      <c r="C162" s="331"/>
      <c r="D162" s="244"/>
      <c r="E162" s="331"/>
      <c r="F162" s="244"/>
      <c r="G162" s="264"/>
      <c r="H162" s="246"/>
    </row>
    <row r="163" spans="1:11" s="247" customFormat="1" ht="15.75" outlineLevel="1" thickBot="1">
      <c r="A163" s="219">
        <f t="shared" si="12"/>
        <v>140</v>
      </c>
      <c r="B163" s="205"/>
      <c r="C163" s="332"/>
      <c r="D163" s="251"/>
      <c r="E163" s="332"/>
      <c r="F163" s="251"/>
      <c r="G163" s="265"/>
      <c r="H163" s="246"/>
      <c r="I163" s="256"/>
      <c r="J163" s="256"/>
      <c r="K163" s="256"/>
    </row>
    <row r="164" spans="1:11" s="256" customFormat="1" ht="19.5" customHeight="1" thickBot="1">
      <c r="A164" s="218" t="s">
        <v>720</v>
      </c>
      <c r="B164" s="206" t="s">
        <v>724</v>
      </c>
      <c r="C164" s="333">
        <f>SUM(C154:C163)</f>
        <v>0</v>
      </c>
      <c r="D164" s="252">
        <f>SUM(D154:D163)</f>
        <v>0</v>
      </c>
      <c r="E164" s="333">
        <f>SUM(E154:E163)</f>
        <v>0</v>
      </c>
      <c r="F164" s="252">
        <f>SUM(F154:F163)</f>
        <v>0</v>
      </c>
      <c r="G164" s="266"/>
      <c r="H164" s="246"/>
      <c r="I164" s="247"/>
      <c r="J164" s="247"/>
      <c r="K164" s="247"/>
    </row>
    <row r="165" spans="1:8" s="247" customFormat="1" ht="14.25" outlineLevel="1">
      <c r="A165" s="215">
        <v>141</v>
      </c>
      <c r="B165" s="208"/>
      <c r="C165" s="331"/>
      <c r="D165" s="244"/>
      <c r="E165" s="331"/>
      <c r="F165" s="244"/>
      <c r="G165" s="245"/>
      <c r="H165" s="246"/>
    </row>
    <row r="166" spans="1:8" s="247" customFormat="1" ht="14.25" outlineLevel="1">
      <c r="A166" s="216">
        <f>A165+1</f>
        <v>142</v>
      </c>
      <c r="B166" s="202"/>
      <c r="C166" s="331"/>
      <c r="D166" s="244"/>
      <c r="E166" s="331"/>
      <c r="F166" s="244"/>
      <c r="G166" s="248"/>
      <c r="H166" s="246"/>
    </row>
    <row r="167" spans="1:8" s="247" customFormat="1" ht="14.25" outlineLevel="1">
      <c r="A167" s="216">
        <f aca="true" t="shared" si="13" ref="A167:A174">A166+1</f>
        <v>143</v>
      </c>
      <c r="B167" s="202"/>
      <c r="C167" s="331"/>
      <c r="D167" s="244"/>
      <c r="E167" s="331"/>
      <c r="F167" s="244"/>
      <c r="G167" s="248"/>
      <c r="H167" s="246"/>
    </row>
    <row r="168" spans="1:8" s="247" customFormat="1" ht="14.25" outlineLevel="1">
      <c r="A168" s="216">
        <f t="shared" si="13"/>
        <v>144</v>
      </c>
      <c r="B168" s="202"/>
      <c r="C168" s="331"/>
      <c r="D168" s="244"/>
      <c r="E168" s="331"/>
      <c r="F168" s="244"/>
      <c r="G168" s="248"/>
      <c r="H168" s="246"/>
    </row>
    <row r="169" spans="1:8" s="247" customFormat="1" ht="14.25" outlineLevel="1">
      <c r="A169" s="216">
        <f t="shared" si="13"/>
        <v>145</v>
      </c>
      <c r="B169" s="202"/>
      <c r="C169" s="331"/>
      <c r="D169" s="244"/>
      <c r="E169" s="331"/>
      <c r="F169" s="244"/>
      <c r="G169" s="248"/>
      <c r="H169" s="246"/>
    </row>
    <row r="170" spans="1:8" s="247" customFormat="1" ht="14.25" outlineLevel="1">
      <c r="A170" s="216">
        <f t="shared" si="13"/>
        <v>146</v>
      </c>
      <c r="B170" s="209"/>
      <c r="C170" s="331"/>
      <c r="D170" s="244"/>
      <c r="E170" s="331"/>
      <c r="F170" s="244"/>
      <c r="G170" s="250"/>
      <c r="H170" s="246"/>
    </row>
    <row r="171" spans="1:8" s="247" customFormat="1" ht="14.25" outlineLevel="1">
      <c r="A171" s="216">
        <f t="shared" si="13"/>
        <v>147</v>
      </c>
      <c r="B171" s="209"/>
      <c r="C171" s="331"/>
      <c r="D171" s="244"/>
      <c r="E171" s="331"/>
      <c r="F171" s="244"/>
      <c r="G171" s="250"/>
      <c r="H171" s="246"/>
    </row>
    <row r="172" spans="1:8" s="247" customFormat="1" ht="14.25" outlineLevel="1">
      <c r="A172" s="216">
        <f t="shared" si="13"/>
        <v>148</v>
      </c>
      <c r="B172" s="209"/>
      <c r="C172" s="331"/>
      <c r="D172" s="244"/>
      <c r="E172" s="331"/>
      <c r="F172" s="244"/>
      <c r="G172" s="250"/>
      <c r="H172" s="246"/>
    </row>
    <row r="173" spans="1:8" s="247" customFormat="1" ht="14.25" outlineLevel="1">
      <c r="A173" s="216">
        <f t="shared" si="13"/>
        <v>149</v>
      </c>
      <c r="B173" s="202"/>
      <c r="C173" s="331"/>
      <c r="D173" s="244"/>
      <c r="E173" s="331"/>
      <c r="F173" s="244"/>
      <c r="G173" s="248"/>
      <c r="H173" s="246"/>
    </row>
    <row r="174" spans="1:8" s="247" customFormat="1" ht="15" outlineLevel="1" thickBot="1">
      <c r="A174" s="216">
        <f t="shared" si="13"/>
        <v>150</v>
      </c>
      <c r="B174" s="209"/>
      <c r="C174" s="332"/>
      <c r="D174" s="251"/>
      <c r="E174" s="332"/>
      <c r="F174" s="251"/>
      <c r="G174" s="250"/>
      <c r="H174" s="246"/>
    </row>
    <row r="175" spans="1:8" s="256" customFormat="1" ht="20.25" customHeight="1" thickBot="1">
      <c r="A175" s="214" t="s">
        <v>725</v>
      </c>
      <c r="B175" s="212" t="s">
        <v>731</v>
      </c>
      <c r="C175" s="333">
        <f>SUM(C165:C174)</f>
        <v>0</v>
      </c>
      <c r="D175" s="252">
        <f>SUM(D165:D174)</f>
        <v>0</v>
      </c>
      <c r="E175" s="333">
        <f>SUM(E165:E174)</f>
        <v>0</v>
      </c>
      <c r="F175" s="252">
        <f>SUM(F165:F174)</f>
        <v>0</v>
      </c>
      <c r="G175" s="254"/>
      <c r="H175" s="255"/>
    </row>
    <row r="176" spans="1:8" s="247" customFormat="1" ht="14.25" outlineLevel="1">
      <c r="A176" s="215">
        <v>151</v>
      </c>
      <c r="B176" s="201"/>
      <c r="C176" s="334"/>
      <c r="D176" s="257"/>
      <c r="E176" s="334"/>
      <c r="F176" s="257"/>
      <c r="G176" s="258"/>
      <c r="H176" s="246"/>
    </row>
    <row r="177" spans="1:8" s="247" customFormat="1" ht="14.25" outlineLevel="1">
      <c r="A177" s="216">
        <f>A176+1</f>
        <v>152</v>
      </c>
      <c r="B177" s="202"/>
      <c r="C177" s="331"/>
      <c r="D177" s="244"/>
      <c r="E177" s="331"/>
      <c r="F177" s="244"/>
      <c r="G177" s="259"/>
      <c r="H177" s="246"/>
    </row>
    <row r="178" spans="1:8" s="247" customFormat="1" ht="15" outlineLevel="1">
      <c r="A178" s="216">
        <f aca="true" t="shared" si="14" ref="A178:A185">A177+1</f>
        <v>153</v>
      </c>
      <c r="B178" s="202"/>
      <c r="C178" s="331"/>
      <c r="D178" s="244"/>
      <c r="E178" s="331"/>
      <c r="F178" s="244"/>
      <c r="G178" s="260"/>
      <c r="H178" s="246"/>
    </row>
    <row r="179" spans="1:8" s="247" customFormat="1" ht="14.25" outlineLevel="1">
      <c r="A179" s="216">
        <f t="shared" si="14"/>
        <v>154</v>
      </c>
      <c r="B179" s="202"/>
      <c r="C179" s="331"/>
      <c r="D179" s="244"/>
      <c r="E179" s="331"/>
      <c r="F179" s="244"/>
      <c r="G179" s="259"/>
      <c r="H179" s="246"/>
    </row>
    <row r="180" spans="1:8" s="247" customFormat="1" ht="15.75" customHeight="1" outlineLevel="1">
      <c r="A180" s="216">
        <f t="shared" si="14"/>
        <v>155</v>
      </c>
      <c r="B180" s="202"/>
      <c r="C180" s="331"/>
      <c r="D180" s="244"/>
      <c r="E180" s="331"/>
      <c r="F180" s="244"/>
      <c r="G180" s="261"/>
      <c r="H180" s="246"/>
    </row>
    <row r="181" spans="1:8" s="247" customFormat="1" ht="15.75" customHeight="1" outlineLevel="1">
      <c r="A181" s="216">
        <f t="shared" si="14"/>
        <v>156</v>
      </c>
      <c r="B181" s="202"/>
      <c r="C181" s="331"/>
      <c r="D181" s="244"/>
      <c r="E181" s="331"/>
      <c r="F181" s="244"/>
      <c r="G181" s="261"/>
      <c r="H181" s="246"/>
    </row>
    <row r="182" spans="1:8" s="247" customFormat="1" ht="15.75" customHeight="1" outlineLevel="1">
      <c r="A182" s="216">
        <f t="shared" si="14"/>
        <v>157</v>
      </c>
      <c r="B182" s="202"/>
      <c r="C182" s="331"/>
      <c r="D182" s="244"/>
      <c r="E182" s="331"/>
      <c r="F182" s="244"/>
      <c r="G182" s="261"/>
      <c r="H182" s="246"/>
    </row>
    <row r="183" spans="1:8" s="247" customFormat="1" ht="15.75" customHeight="1" outlineLevel="1">
      <c r="A183" s="216">
        <f t="shared" si="14"/>
        <v>158</v>
      </c>
      <c r="B183" s="202"/>
      <c r="C183" s="331"/>
      <c r="D183" s="244"/>
      <c r="E183" s="331"/>
      <c r="F183" s="244"/>
      <c r="G183" s="262"/>
      <c r="H183" s="246"/>
    </row>
    <row r="184" spans="1:8" s="247" customFormat="1" ht="15.75" customHeight="1" outlineLevel="1">
      <c r="A184" s="216">
        <f t="shared" si="14"/>
        <v>159</v>
      </c>
      <c r="B184" s="202"/>
      <c r="C184" s="331"/>
      <c r="D184" s="244"/>
      <c r="E184" s="331"/>
      <c r="F184" s="244"/>
      <c r="G184" s="261"/>
      <c r="H184" s="246"/>
    </row>
    <row r="185" spans="1:8" s="247" customFormat="1" ht="15.75" customHeight="1" outlineLevel="1" thickBot="1">
      <c r="A185" s="216">
        <f t="shared" si="14"/>
        <v>160</v>
      </c>
      <c r="B185" s="202"/>
      <c r="C185" s="331"/>
      <c r="D185" s="244"/>
      <c r="E185" s="331"/>
      <c r="F185" s="244"/>
      <c r="G185" s="262"/>
      <c r="H185" s="246"/>
    </row>
    <row r="186" spans="1:8" s="256" customFormat="1" ht="17.25" customHeight="1" thickBot="1">
      <c r="A186" s="218" t="s">
        <v>726</v>
      </c>
      <c r="B186" s="206" t="s">
        <v>732</v>
      </c>
      <c r="C186" s="333">
        <f>SUM(C176:C185)</f>
        <v>0</v>
      </c>
      <c r="D186" s="252">
        <f>SUM(D176:D185)</f>
        <v>0</v>
      </c>
      <c r="E186" s="333">
        <f>SUM(E176:E185)</f>
        <v>0</v>
      </c>
      <c r="F186" s="252">
        <f>SUM(F176:F185)</f>
        <v>0</v>
      </c>
      <c r="G186" s="266"/>
      <c r="H186" s="255"/>
    </row>
    <row r="187" spans="1:8" s="247" customFormat="1" ht="14.25" outlineLevel="1">
      <c r="A187" s="217">
        <v>161</v>
      </c>
      <c r="B187" s="204"/>
      <c r="C187" s="334"/>
      <c r="D187" s="257"/>
      <c r="E187" s="334"/>
      <c r="F187" s="257"/>
      <c r="G187" s="264"/>
      <c r="H187" s="246"/>
    </row>
    <row r="188" spans="1:8" s="247" customFormat="1" ht="14.25" outlineLevel="1">
      <c r="A188" s="217">
        <f>A187+1</f>
        <v>162</v>
      </c>
      <c r="B188" s="204"/>
      <c r="C188" s="331"/>
      <c r="D188" s="244"/>
      <c r="E188" s="331"/>
      <c r="F188" s="244"/>
      <c r="G188" s="264"/>
      <c r="H188" s="246"/>
    </row>
    <row r="189" spans="1:8" s="247" customFormat="1" ht="14.25" outlineLevel="1">
      <c r="A189" s="217">
        <f>1+A188</f>
        <v>163</v>
      </c>
      <c r="B189" s="204"/>
      <c r="C189" s="331"/>
      <c r="D189" s="244"/>
      <c r="E189" s="331"/>
      <c r="F189" s="244"/>
      <c r="G189" s="264"/>
      <c r="H189" s="246"/>
    </row>
    <row r="190" spans="1:8" s="247" customFormat="1" ht="14.25" outlineLevel="1">
      <c r="A190" s="217">
        <f aca="true" t="shared" si="15" ref="A190:A195">1+A189</f>
        <v>164</v>
      </c>
      <c r="B190" s="204"/>
      <c r="C190" s="331"/>
      <c r="D190" s="244"/>
      <c r="E190" s="331"/>
      <c r="F190" s="244"/>
      <c r="G190" s="264"/>
      <c r="H190" s="246"/>
    </row>
    <row r="191" spans="1:8" s="247" customFormat="1" ht="14.25" outlineLevel="1">
      <c r="A191" s="217">
        <f t="shared" si="15"/>
        <v>165</v>
      </c>
      <c r="B191" s="204"/>
      <c r="C191" s="331"/>
      <c r="D191" s="244"/>
      <c r="E191" s="331"/>
      <c r="F191" s="244"/>
      <c r="G191" s="264"/>
      <c r="H191" s="246"/>
    </row>
    <row r="192" spans="1:8" s="247" customFormat="1" ht="14.25" outlineLevel="1">
      <c r="A192" s="217">
        <f t="shared" si="15"/>
        <v>166</v>
      </c>
      <c r="B192" s="204"/>
      <c r="C192" s="331"/>
      <c r="D192" s="244"/>
      <c r="E192" s="331"/>
      <c r="F192" s="244"/>
      <c r="G192" s="264"/>
      <c r="H192" s="246"/>
    </row>
    <row r="193" spans="1:8" s="247" customFormat="1" ht="14.25" outlineLevel="1">
      <c r="A193" s="217">
        <f t="shared" si="15"/>
        <v>167</v>
      </c>
      <c r="B193" s="204"/>
      <c r="C193" s="331"/>
      <c r="D193" s="244"/>
      <c r="E193" s="331"/>
      <c r="F193" s="244"/>
      <c r="G193" s="264"/>
      <c r="H193" s="246"/>
    </row>
    <row r="194" spans="1:8" s="247" customFormat="1" ht="14.25" outlineLevel="1">
      <c r="A194" s="217">
        <f t="shared" si="15"/>
        <v>168</v>
      </c>
      <c r="B194" s="204"/>
      <c r="C194" s="331"/>
      <c r="D194" s="244"/>
      <c r="E194" s="331"/>
      <c r="F194" s="244"/>
      <c r="G194" s="264"/>
      <c r="H194" s="246"/>
    </row>
    <row r="195" spans="1:8" s="247" customFormat="1" ht="14.25" outlineLevel="1">
      <c r="A195" s="217">
        <f t="shared" si="15"/>
        <v>169</v>
      </c>
      <c r="B195" s="204"/>
      <c r="C195" s="331"/>
      <c r="D195" s="244"/>
      <c r="E195" s="331"/>
      <c r="F195" s="244"/>
      <c r="G195" s="264"/>
      <c r="H195" s="246"/>
    </row>
    <row r="196" spans="1:8" s="247" customFormat="1" ht="15" outlineLevel="1" thickBot="1">
      <c r="A196" s="217">
        <f>1+A195</f>
        <v>170</v>
      </c>
      <c r="B196" s="205"/>
      <c r="C196" s="332"/>
      <c r="D196" s="251"/>
      <c r="E196" s="332"/>
      <c r="F196" s="251"/>
      <c r="G196" s="265"/>
      <c r="H196" s="246"/>
    </row>
    <row r="197" spans="1:8" s="256" customFormat="1" ht="30.75" thickBot="1">
      <c r="A197" s="218" t="s">
        <v>727</v>
      </c>
      <c r="B197" s="211" t="s">
        <v>733</v>
      </c>
      <c r="C197" s="333">
        <f>SUM(C187:C196)</f>
        <v>0</v>
      </c>
      <c r="D197" s="252">
        <f>SUM(D187:D196)</f>
        <v>0</v>
      </c>
      <c r="E197" s="333">
        <f>SUM(E187:E196)</f>
        <v>0</v>
      </c>
      <c r="F197" s="252">
        <f>SUM(F187:F196)</f>
        <v>0</v>
      </c>
      <c r="G197" s="266"/>
      <c r="H197" s="255"/>
    </row>
    <row r="198" spans="1:8" s="247" customFormat="1" ht="14.25" outlineLevel="1">
      <c r="A198" s="217">
        <v>171</v>
      </c>
      <c r="B198" s="204"/>
      <c r="C198" s="334"/>
      <c r="D198" s="257"/>
      <c r="E198" s="334"/>
      <c r="F198" s="257"/>
      <c r="G198" s="264"/>
      <c r="H198" s="246"/>
    </row>
    <row r="199" spans="1:8" s="247" customFormat="1" ht="14.25" outlineLevel="1">
      <c r="A199" s="217">
        <f>A198+1</f>
        <v>172</v>
      </c>
      <c r="B199" s="204"/>
      <c r="C199" s="331"/>
      <c r="D199" s="244"/>
      <c r="E199" s="331"/>
      <c r="F199" s="244"/>
      <c r="G199" s="264"/>
      <c r="H199" s="246"/>
    </row>
    <row r="200" spans="1:8" s="247" customFormat="1" ht="14.25" outlineLevel="1">
      <c r="A200" s="217">
        <f aca="true" t="shared" si="16" ref="A200:A207">A199+1</f>
        <v>173</v>
      </c>
      <c r="B200" s="204"/>
      <c r="C200" s="331"/>
      <c r="D200" s="244"/>
      <c r="E200" s="331"/>
      <c r="F200" s="244"/>
      <c r="G200" s="264"/>
      <c r="H200" s="246"/>
    </row>
    <row r="201" spans="1:8" s="247" customFormat="1" ht="14.25" outlineLevel="1">
      <c r="A201" s="217">
        <f t="shared" si="16"/>
        <v>174</v>
      </c>
      <c r="B201" s="204"/>
      <c r="C201" s="331"/>
      <c r="D201" s="244"/>
      <c r="E201" s="331"/>
      <c r="F201" s="244"/>
      <c r="G201" s="264"/>
      <c r="H201" s="246"/>
    </row>
    <row r="202" spans="1:8" s="247" customFormat="1" ht="14.25" outlineLevel="1">
      <c r="A202" s="217">
        <f t="shared" si="16"/>
        <v>175</v>
      </c>
      <c r="B202" s="204"/>
      <c r="C202" s="331"/>
      <c r="D202" s="244"/>
      <c r="E202" s="331"/>
      <c r="F202" s="244"/>
      <c r="G202" s="264"/>
      <c r="H202" s="246"/>
    </row>
    <row r="203" spans="1:8" s="247" customFormat="1" ht="14.25" outlineLevel="1">
      <c r="A203" s="217">
        <f t="shared" si="16"/>
        <v>176</v>
      </c>
      <c r="B203" s="204"/>
      <c r="C203" s="331"/>
      <c r="D203" s="244"/>
      <c r="E203" s="331"/>
      <c r="F203" s="244"/>
      <c r="G203" s="264"/>
      <c r="H203" s="246"/>
    </row>
    <row r="204" spans="1:8" s="247" customFormat="1" ht="14.25" outlineLevel="1">
      <c r="A204" s="217">
        <f t="shared" si="16"/>
        <v>177</v>
      </c>
      <c r="B204" s="204"/>
      <c r="C204" s="331"/>
      <c r="D204" s="244"/>
      <c r="E204" s="331"/>
      <c r="F204" s="244"/>
      <c r="G204" s="264"/>
      <c r="H204" s="246"/>
    </row>
    <row r="205" spans="1:8" s="247" customFormat="1" ht="14.25" outlineLevel="1">
      <c r="A205" s="217">
        <f t="shared" si="16"/>
        <v>178</v>
      </c>
      <c r="B205" s="204"/>
      <c r="C205" s="331"/>
      <c r="D205" s="244"/>
      <c r="E205" s="331"/>
      <c r="F205" s="244"/>
      <c r="G205" s="264"/>
      <c r="H205" s="246"/>
    </row>
    <row r="206" spans="1:8" s="247" customFormat="1" ht="14.25" outlineLevel="1">
      <c r="A206" s="217">
        <f t="shared" si="16"/>
        <v>179</v>
      </c>
      <c r="B206" s="204"/>
      <c r="C206" s="331"/>
      <c r="D206" s="244"/>
      <c r="E206" s="331"/>
      <c r="F206" s="244"/>
      <c r="G206" s="264"/>
      <c r="H206" s="246"/>
    </row>
    <row r="207" spans="1:8" s="247" customFormat="1" ht="15" outlineLevel="1" thickBot="1">
      <c r="A207" s="217">
        <f t="shared" si="16"/>
        <v>180</v>
      </c>
      <c r="B207" s="205"/>
      <c r="C207" s="332"/>
      <c r="D207" s="251"/>
      <c r="E207" s="332"/>
      <c r="F207" s="251"/>
      <c r="G207" s="265"/>
      <c r="H207" s="246"/>
    </row>
    <row r="208" spans="1:11" s="256" customFormat="1" ht="34.5" customHeight="1" thickBot="1">
      <c r="A208" s="218" t="s">
        <v>728</v>
      </c>
      <c r="B208" s="207" t="s">
        <v>734</v>
      </c>
      <c r="C208" s="333">
        <f>SUM(C198:C207)</f>
        <v>0</v>
      </c>
      <c r="D208" s="252">
        <f>SUM(D198:D207)</f>
        <v>0</v>
      </c>
      <c r="E208" s="333">
        <f>SUM(E198:E207)</f>
        <v>0</v>
      </c>
      <c r="F208" s="252">
        <f>SUM(F198:F207)</f>
        <v>0</v>
      </c>
      <c r="G208" s="266"/>
      <c r="H208" s="255"/>
      <c r="I208" s="247"/>
      <c r="J208" s="247"/>
      <c r="K208" s="247"/>
    </row>
    <row r="209" spans="1:8" s="247" customFormat="1" ht="14.25" outlineLevel="1">
      <c r="A209" s="217">
        <v>181</v>
      </c>
      <c r="B209" s="204"/>
      <c r="C209" s="334"/>
      <c r="D209" s="257"/>
      <c r="E209" s="334"/>
      <c r="F209" s="257"/>
      <c r="G209" s="264"/>
      <c r="H209" s="246"/>
    </row>
    <row r="210" spans="1:8" s="247" customFormat="1" ht="14.25" outlineLevel="1">
      <c r="A210" s="217">
        <f>A209+1</f>
        <v>182</v>
      </c>
      <c r="B210" s="204"/>
      <c r="C210" s="331"/>
      <c r="D210" s="244"/>
      <c r="E210" s="331"/>
      <c r="F210" s="244"/>
      <c r="G210" s="264"/>
      <c r="H210" s="246"/>
    </row>
    <row r="211" spans="1:8" s="247" customFormat="1" ht="14.25" outlineLevel="1">
      <c r="A211" s="217">
        <f aca="true" t="shared" si="17" ref="A211:A218">A210+1</f>
        <v>183</v>
      </c>
      <c r="B211" s="204"/>
      <c r="C211" s="331"/>
      <c r="D211" s="244"/>
      <c r="E211" s="331"/>
      <c r="F211" s="244"/>
      <c r="G211" s="264"/>
      <c r="H211" s="246"/>
    </row>
    <row r="212" spans="1:8" s="247" customFormat="1" ht="14.25" outlineLevel="1">
      <c r="A212" s="217">
        <f t="shared" si="17"/>
        <v>184</v>
      </c>
      <c r="B212" s="204"/>
      <c r="C212" s="331"/>
      <c r="D212" s="244"/>
      <c r="E212" s="331"/>
      <c r="F212" s="244"/>
      <c r="G212" s="264"/>
      <c r="H212" s="246"/>
    </row>
    <row r="213" spans="1:8" s="247" customFormat="1" ht="14.25" outlineLevel="1">
      <c r="A213" s="217">
        <f t="shared" si="17"/>
        <v>185</v>
      </c>
      <c r="B213" s="204"/>
      <c r="C213" s="331"/>
      <c r="D213" s="244"/>
      <c r="E213" s="331"/>
      <c r="F213" s="244"/>
      <c r="G213" s="264"/>
      <c r="H213" s="246"/>
    </row>
    <row r="214" spans="1:8" s="247" customFormat="1" ht="14.25" outlineLevel="1">
      <c r="A214" s="217">
        <f t="shared" si="17"/>
        <v>186</v>
      </c>
      <c r="B214" s="204"/>
      <c r="C214" s="331"/>
      <c r="D214" s="244"/>
      <c r="E214" s="331"/>
      <c r="F214" s="244"/>
      <c r="G214" s="264"/>
      <c r="H214" s="246"/>
    </row>
    <row r="215" spans="1:8" s="247" customFormat="1" ht="14.25" outlineLevel="1">
      <c r="A215" s="217">
        <f t="shared" si="17"/>
        <v>187</v>
      </c>
      <c r="B215" s="204"/>
      <c r="C215" s="331"/>
      <c r="D215" s="244"/>
      <c r="E215" s="331"/>
      <c r="F215" s="244"/>
      <c r="G215" s="264"/>
      <c r="H215" s="246"/>
    </row>
    <row r="216" spans="1:8" s="247" customFormat="1" ht="14.25" outlineLevel="1">
      <c r="A216" s="217">
        <f t="shared" si="17"/>
        <v>188</v>
      </c>
      <c r="B216" s="204"/>
      <c r="C216" s="331"/>
      <c r="D216" s="244"/>
      <c r="E216" s="331"/>
      <c r="F216" s="244"/>
      <c r="G216" s="264"/>
      <c r="H216" s="246"/>
    </row>
    <row r="217" spans="1:8" s="247" customFormat="1" ht="14.25" outlineLevel="1">
      <c r="A217" s="217">
        <f t="shared" si="17"/>
        <v>189</v>
      </c>
      <c r="B217" s="204"/>
      <c r="C217" s="331"/>
      <c r="D217" s="244"/>
      <c r="E217" s="331"/>
      <c r="F217" s="244"/>
      <c r="G217" s="264"/>
      <c r="H217" s="246"/>
    </row>
    <row r="218" spans="1:11" s="247" customFormat="1" ht="15.75" outlineLevel="1" thickBot="1">
      <c r="A218" s="217">
        <f t="shared" si="17"/>
        <v>190</v>
      </c>
      <c r="B218" s="205"/>
      <c r="C218" s="332"/>
      <c r="D218" s="251"/>
      <c r="E218" s="332"/>
      <c r="F218" s="251"/>
      <c r="G218" s="265"/>
      <c r="H218" s="246"/>
      <c r="I218" s="256"/>
      <c r="J218" s="256"/>
      <c r="K218" s="256"/>
    </row>
    <row r="219" spans="1:11" s="256" customFormat="1" ht="30.75" thickBot="1">
      <c r="A219" s="218" t="s">
        <v>729</v>
      </c>
      <c r="B219" s="211" t="s">
        <v>735</v>
      </c>
      <c r="C219" s="333">
        <f>SUM(C209:C218)</f>
        <v>0</v>
      </c>
      <c r="D219" s="252">
        <f>SUM(D209:D218)</f>
        <v>0</v>
      </c>
      <c r="E219" s="333">
        <f>SUM(E209:E218)</f>
        <v>0</v>
      </c>
      <c r="F219" s="252">
        <f>SUM(F209:F218)</f>
        <v>0</v>
      </c>
      <c r="G219" s="266"/>
      <c r="H219" s="246"/>
      <c r="I219" s="247"/>
      <c r="J219" s="247"/>
      <c r="K219" s="247"/>
    </row>
    <row r="220" spans="1:8" s="247" customFormat="1" ht="14.25" outlineLevel="1">
      <c r="A220" s="217">
        <v>191</v>
      </c>
      <c r="B220" s="204"/>
      <c r="C220" s="334"/>
      <c r="D220" s="257"/>
      <c r="E220" s="334"/>
      <c r="F220" s="257"/>
      <c r="G220" s="264"/>
      <c r="H220" s="246"/>
    </row>
    <row r="221" spans="1:8" s="247" customFormat="1" ht="14.25" outlineLevel="1">
      <c r="A221" s="217">
        <f>A220+1</f>
        <v>192</v>
      </c>
      <c r="B221" s="204"/>
      <c r="C221" s="331"/>
      <c r="D221" s="244"/>
      <c r="E221" s="331"/>
      <c r="F221" s="244"/>
      <c r="G221" s="264"/>
      <c r="H221" s="246"/>
    </row>
    <row r="222" spans="1:8" s="247" customFormat="1" ht="14.25" outlineLevel="1">
      <c r="A222" s="217">
        <f aca="true" t="shared" si="18" ref="A222:A229">A221+1</f>
        <v>193</v>
      </c>
      <c r="B222" s="204"/>
      <c r="C222" s="331"/>
      <c r="D222" s="244"/>
      <c r="E222" s="331"/>
      <c r="F222" s="244"/>
      <c r="G222" s="264"/>
      <c r="H222" s="246"/>
    </row>
    <row r="223" spans="1:8" s="247" customFormat="1" ht="14.25" outlineLevel="1">
      <c r="A223" s="217">
        <f t="shared" si="18"/>
        <v>194</v>
      </c>
      <c r="B223" s="204"/>
      <c r="C223" s="331"/>
      <c r="D223" s="244"/>
      <c r="E223" s="331"/>
      <c r="F223" s="244"/>
      <c r="G223" s="264"/>
      <c r="H223" s="246"/>
    </row>
    <row r="224" spans="1:8" s="247" customFormat="1" ht="14.25" outlineLevel="1">
      <c r="A224" s="217">
        <f t="shared" si="18"/>
        <v>195</v>
      </c>
      <c r="B224" s="204"/>
      <c r="C224" s="331"/>
      <c r="D224" s="244"/>
      <c r="E224" s="331"/>
      <c r="F224" s="244"/>
      <c r="G224" s="264"/>
      <c r="H224" s="246"/>
    </row>
    <row r="225" spans="1:8" s="247" customFormat="1" ht="14.25" outlineLevel="1">
      <c r="A225" s="217">
        <f t="shared" si="18"/>
        <v>196</v>
      </c>
      <c r="B225" s="204"/>
      <c r="C225" s="331"/>
      <c r="D225" s="244"/>
      <c r="E225" s="331"/>
      <c r="F225" s="244"/>
      <c r="G225" s="264"/>
      <c r="H225" s="246"/>
    </row>
    <row r="226" spans="1:8" s="247" customFormat="1" ht="14.25" outlineLevel="1">
      <c r="A226" s="217">
        <f t="shared" si="18"/>
        <v>197</v>
      </c>
      <c r="B226" s="204"/>
      <c r="C226" s="331"/>
      <c r="D226" s="244"/>
      <c r="E226" s="331"/>
      <c r="F226" s="244"/>
      <c r="G226" s="264"/>
      <c r="H226" s="246"/>
    </row>
    <row r="227" spans="1:8" s="247" customFormat="1" ht="14.25" outlineLevel="1">
      <c r="A227" s="217">
        <f t="shared" si="18"/>
        <v>198</v>
      </c>
      <c r="B227" s="204"/>
      <c r="C227" s="331"/>
      <c r="D227" s="244"/>
      <c r="E227" s="331"/>
      <c r="F227" s="244"/>
      <c r="G227" s="264"/>
      <c r="H227" s="246"/>
    </row>
    <row r="228" spans="1:8" s="247" customFormat="1" ht="14.25" outlineLevel="1">
      <c r="A228" s="217">
        <f t="shared" si="18"/>
        <v>199</v>
      </c>
      <c r="B228" s="204"/>
      <c r="C228" s="331"/>
      <c r="D228" s="244"/>
      <c r="E228" s="331"/>
      <c r="F228" s="244"/>
      <c r="G228" s="264"/>
      <c r="H228" s="246"/>
    </row>
    <row r="229" spans="1:11" s="247" customFormat="1" ht="15.75" outlineLevel="1" thickBot="1">
      <c r="A229" s="217">
        <f t="shared" si="18"/>
        <v>200</v>
      </c>
      <c r="B229" s="205"/>
      <c r="C229" s="332"/>
      <c r="D229" s="251"/>
      <c r="E229" s="332"/>
      <c r="F229" s="251"/>
      <c r="G229" s="265"/>
      <c r="H229" s="246"/>
      <c r="I229" s="256"/>
      <c r="J229" s="256"/>
      <c r="K229" s="256"/>
    </row>
    <row r="230" spans="1:11" s="256" customFormat="1" ht="32.25" customHeight="1" thickBot="1">
      <c r="A230" s="218" t="s">
        <v>730</v>
      </c>
      <c r="B230" s="207" t="s">
        <v>736</v>
      </c>
      <c r="C230" s="333">
        <f>SUM(C220:C229)</f>
        <v>0</v>
      </c>
      <c r="D230" s="252">
        <f>SUM(D220:D229)</f>
        <v>0</v>
      </c>
      <c r="E230" s="333">
        <f>SUM(E220:E229)</f>
        <v>0</v>
      </c>
      <c r="F230" s="252">
        <f>SUM(F220:F229)</f>
        <v>0</v>
      </c>
      <c r="G230" s="266"/>
      <c r="H230" s="246"/>
      <c r="I230" s="247"/>
      <c r="J230" s="247"/>
      <c r="K230" s="247"/>
    </row>
    <row r="231" spans="1:8" s="247" customFormat="1" ht="14.25" outlineLevel="1">
      <c r="A231" s="217">
        <v>201</v>
      </c>
      <c r="B231" s="204"/>
      <c r="C231" s="334"/>
      <c r="D231" s="257"/>
      <c r="E231" s="334"/>
      <c r="F231" s="257"/>
      <c r="G231" s="264"/>
      <c r="H231" s="246"/>
    </row>
    <row r="232" spans="1:8" s="247" customFormat="1" ht="14.25" outlineLevel="1">
      <c r="A232" s="217">
        <f>A231+1</f>
        <v>202</v>
      </c>
      <c r="B232" s="204"/>
      <c r="C232" s="331"/>
      <c r="D232" s="244"/>
      <c r="E232" s="331"/>
      <c r="F232" s="244"/>
      <c r="G232" s="264"/>
      <c r="H232" s="246"/>
    </row>
    <row r="233" spans="1:8" s="247" customFormat="1" ht="14.25" outlineLevel="1">
      <c r="A233" s="217">
        <f aca="true" t="shared" si="19" ref="A233:A240">A232+1</f>
        <v>203</v>
      </c>
      <c r="B233" s="204"/>
      <c r="C233" s="331"/>
      <c r="D233" s="244"/>
      <c r="E233" s="331"/>
      <c r="F233" s="244"/>
      <c r="G233" s="264"/>
      <c r="H233" s="246"/>
    </row>
    <row r="234" spans="1:8" s="247" customFormat="1" ht="14.25" outlineLevel="1">
      <c r="A234" s="217">
        <f t="shared" si="19"/>
        <v>204</v>
      </c>
      <c r="B234" s="204"/>
      <c r="C234" s="331"/>
      <c r="D234" s="244"/>
      <c r="E234" s="331"/>
      <c r="F234" s="244"/>
      <c r="G234" s="264"/>
      <c r="H234" s="246"/>
    </row>
    <row r="235" spans="1:8" s="247" customFormat="1" ht="14.25" outlineLevel="1">
      <c r="A235" s="217">
        <f t="shared" si="19"/>
        <v>205</v>
      </c>
      <c r="B235" s="204"/>
      <c r="C235" s="331"/>
      <c r="D235" s="244"/>
      <c r="E235" s="331"/>
      <c r="F235" s="244"/>
      <c r="G235" s="264"/>
      <c r="H235" s="246"/>
    </row>
    <row r="236" spans="1:8" s="247" customFormat="1" ht="14.25" outlineLevel="1">
      <c r="A236" s="217">
        <f t="shared" si="19"/>
        <v>206</v>
      </c>
      <c r="B236" s="204"/>
      <c r="C236" s="331"/>
      <c r="D236" s="244"/>
      <c r="E236" s="331"/>
      <c r="F236" s="244"/>
      <c r="G236" s="264"/>
      <c r="H236" s="246"/>
    </row>
    <row r="237" spans="1:8" s="247" customFormat="1" ht="14.25" outlineLevel="1">
      <c r="A237" s="217">
        <f t="shared" si="19"/>
        <v>207</v>
      </c>
      <c r="B237" s="204"/>
      <c r="C237" s="331"/>
      <c r="D237" s="244"/>
      <c r="E237" s="331"/>
      <c r="F237" s="244"/>
      <c r="G237" s="264"/>
      <c r="H237" s="246"/>
    </row>
    <row r="238" spans="1:8" s="247" customFormat="1" ht="14.25" outlineLevel="1">
      <c r="A238" s="217">
        <f t="shared" si="19"/>
        <v>208</v>
      </c>
      <c r="B238" s="204"/>
      <c r="C238" s="331"/>
      <c r="D238" s="244"/>
      <c r="E238" s="331"/>
      <c r="F238" s="244"/>
      <c r="G238" s="264"/>
      <c r="H238" s="246"/>
    </row>
    <row r="239" spans="1:8" s="247" customFormat="1" ht="14.25" outlineLevel="1">
      <c r="A239" s="217">
        <f t="shared" si="19"/>
        <v>209</v>
      </c>
      <c r="B239" s="204"/>
      <c r="C239" s="331"/>
      <c r="D239" s="244"/>
      <c r="E239" s="331"/>
      <c r="F239" s="244"/>
      <c r="G239" s="264"/>
      <c r="H239" s="246"/>
    </row>
    <row r="240" spans="1:11" s="247" customFormat="1" ht="15.75" outlineLevel="1" thickBot="1">
      <c r="A240" s="219">
        <f t="shared" si="19"/>
        <v>210</v>
      </c>
      <c r="B240" s="205"/>
      <c r="C240" s="332"/>
      <c r="D240" s="251"/>
      <c r="E240" s="332"/>
      <c r="F240" s="251"/>
      <c r="G240" s="265"/>
      <c r="H240" s="246"/>
      <c r="I240" s="256"/>
      <c r="J240" s="256"/>
      <c r="K240" s="256"/>
    </row>
    <row r="241" spans="1:11" s="256" customFormat="1" ht="30.75" thickBot="1">
      <c r="A241" s="218" t="s">
        <v>737</v>
      </c>
      <c r="B241" s="211" t="s">
        <v>49</v>
      </c>
      <c r="C241" s="333">
        <f>SUM(C231:C240)</f>
        <v>0</v>
      </c>
      <c r="D241" s="252">
        <f>SUM(D231:D240)</f>
        <v>0</v>
      </c>
      <c r="E241" s="333">
        <f>SUM(E231:E240)</f>
        <v>0</v>
      </c>
      <c r="F241" s="252">
        <f>SUM(F231:F240)</f>
        <v>0</v>
      </c>
      <c r="G241" s="266"/>
      <c r="H241" s="246"/>
      <c r="I241" s="247"/>
      <c r="J241" s="247"/>
      <c r="K241" s="247"/>
    </row>
    <row r="242" spans="1:8" s="247" customFormat="1" ht="14.25" outlineLevel="1">
      <c r="A242" s="215">
        <v>211</v>
      </c>
      <c r="B242" s="208"/>
      <c r="C242" s="331"/>
      <c r="D242" s="244"/>
      <c r="E242" s="331"/>
      <c r="F242" s="244"/>
      <c r="G242" s="245"/>
      <c r="H242" s="246"/>
    </row>
    <row r="243" spans="1:8" s="247" customFormat="1" ht="14.25" outlineLevel="1">
      <c r="A243" s="216">
        <f>A242+1</f>
        <v>212</v>
      </c>
      <c r="B243" s="202"/>
      <c r="C243" s="331"/>
      <c r="D243" s="244"/>
      <c r="E243" s="331"/>
      <c r="F243" s="244"/>
      <c r="G243" s="248"/>
      <c r="H243" s="246"/>
    </row>
    <row r="244" spans="1:8" s="247" customFormat="1" ht="14.25" outlineLevel="1">
      <c r="A244" s="216">
        <f aca="true" t="shared" si="20" ref="A244:A251">A243+1</f>
        <v>213</v>
      </c>
      <c r="B244" s="202"/>
      <c r="C244" s="331"/>
      <c r="D244" s="244"/>
      <c r="E244" s="331"/>
      <c r="F244" s="244"/>
      <c r="G244" s="248"/>
      <c r="H244" s="246"/>
    </row>
    <row r="245" spans="1:8" s="247" customFormat="1" ht="14.25" outlineLevel="1">
      <c r="A245" s="216">
        <f t="shared" si="20"/>
        <v>214</v>
      </c>
      <c r="B245" s="202"/>
      <c r="C245" s="331"/>
      <c r="D245" s="244"/>
      <c r="E245" s="331"/>
      <c r="F245" s="244"/>
      <c r="G245" s="248"/>
      <c r="H245" s="246"/>
    </row>
    <row r="246" spans="1:8" s="247" customFormat="1" ht="14.25" outlineLevel="1">
      <c r="A246" s="216">
        <f t="shared" si="20"/>
        <v>215</v>
      </c>
      <c r="B246" s="202"/>
      <c r="C246" s="331"/>
      <c r="D246" s="244"/>
      <c r="E246" s="331"/>
      <c r="F246" s="244"/>
      <c r="G246" s="248"/>
      <c r="H246" s="246"/>
    </row>
    <row r="247" spans="1:8" s="247" customFormat="1" ht="14.25" outlineLevel="1">
      <c r="A247" s="216">
        <f t="shared" si="20"/>
        <v>216</v>
      </c>
      <c r="B247" s="209"/>
      <c r="C247" s="331"/>
      <c r="D247" s="244"/>
      <c r="E247" s="331"/>
      <c r="F247" s="244"/>
      <c r="G247" s="250"/>
      <c r="H247" s="246"/>
    </row>
    <row r="248" spans="1:8" s="247" customFormat="1" ht="14.25" outlineLevel="1">
      <c r="A248" s="216">
        <f t="shared" si="20"/>
        <v>217</v>
      </c>
      <c r="B248" s="209"/>
      <c r="C248" s="331"/>
      <c r="D248" s="244"/>
      <c r="E248" s="331"/>
      <c r="F248" s="244"/>
      <c r="G248" s="250"/>
      <c r="H248" s="246"/>
    </row>
    <row r="249" spans="1:8" s="247" customFormat="1" ht="14.25" outlineLevel="1">
      <c r="A249" s="216">
        <f t="shared" si="20"/>
        <v>218</v>
      </c>
      <c r="B249" s="209"/>
      <c r="C249" s="331"/>
      <c r="D249" s="244"/>
      <c r="E249" s="331"/>
      <c r="F249" s="244"/>
      <c r="G249" s="250"/>
      <c r="H249" s="246"/>
    </row>
    <row r="250" spans="1:8" s="247" customFormat="1" ht="14.25" outlineLevel="1">
      <c r="A250" s="216">
        <f t="shared" si="20"/>
        <v>219</v>
      </c>
      <c r="B250" s="202"/>
      <c r="C250" s="331"/>
      <c r="D250" s="244"/>
      <c r="E250" s="331"/>
      <c r="F250" s="244"/>
      <c r="G250" s="248"/>
      <c r="H250" s="246"/>
    </row>
    <row r="251" spans="1:8" s="247" customFormat="1" ht="15" outlineLevel="1" thickBot="1">
      <c r="A251" s="216">
        <f t="shared" si="20"/>
        <v>220</v>
      </c>
      <c r="B251" s="209"/>
      <c r="C251" s="332"/>
      <c r="D251" s="251"/>
      <c r="E251" s="332"/>
      <c r="F251" s="251"/>
      <c r="G251" s="250"/>
      <c r="H251" s="246"/>
    </row>
    <row r="252" spans="1:8" s="256" customFormat="1" ht="25.5" customHeight="1" thickBot="1">
      <c r="A252" s="214" t="s">
        <v>738</v>
      </c>
      <c r="B252" s="210" t="s">
        <v>50</v>
      </c>
      <c r="C252" s="333">
        <f>SUM(C242:C251)</f>
        <v>0</v>
      </c>
      <c r="D252" s="252">
        <f>SUM(D242:D251)</f>
        <v>0</v>
      </c>
      <c r="E252" s="333">
        <f>SUM(E242:E251)</f>
        <v>0</v>
      </c>
      <c r="F252" s="252">
        <f>SUM(F242:F251)</f>
        <v>0</v>
      </c>
      <c r="G252" s="254"/>
      <c r="H252" s="246"/>
    </row>
    <row r="253" spans="1:8" s="247" customFormat="1" ht="14.25" outlineLevel="1">
      <c r="A253" s="215">
        <v>221</v>
      </c>
      <c r="B253" s="201"/>
      <c r="C253" s="334"/>
      <c r="D253" s="257"/>
      <c r="E253" s="334"/>
      <c r="F253" s="257"/>
      <c r="G253" s="258"/>
      <c r="H253" s="246"/>
    </row>
    <row r="254" spans="1:8" s="247" customFormat="1" ht="14.25" outlineLevel="1">
      <c r="A254" s="216">
        <f>A253+1</f>
        <v>222</v>
      </c>
      <c r="B254" s="202"/>
      <c r="C254" s="331"/>
      <c r="D254" s="244"/>
      <c r="E254" s="331"/>
      <c r="F254" s="244"/>
      <c r="G254" s="259"/>
      <c r="H254" s="246"/>
    </row>
    <row r="255" spans="1:8" s="247" customFormat="1" ht="15" outlineLevel="1">
      <c r="A255" s="216">
        <f aca="true" t="shared" si="21" ref="A255:A262">A254+1</f>
        <v>223</v>
      </c>
      <c r="B255" s="202"/>
      <c r="C255" s="331"/>
      <c r="D255" s="244"/>
      <c r="E255" s="331"/>
      <c r="F255" s="244"/>
      <c r="G255" s="260"/>
      <c r="H255" s="246"/>
    </row>
    <row r="256" spans="1:8" s="247" customFormat="1" ht="14.25" outlineLevel="1">
      <c r="A256" s="216">
        <f t="shared" si="21"/>
        <v>224</v>
      </c>
      <c r="B256" s="202"/>
      <c r="C256" s="331"/>
      <c r="D256" s="244"/>
      <c r="E256" s="331"/>
      <c r="F256" s="244"/>
      <c r="G256" s="259"/>
      <c r="H256" s="246"/>
    </row>
    <row r="257" spans="1:8" s="247" customFormat="1" ht="15.75" customHeight="1" outlineLevel="1">
      <c r="A257" s="216">
        <f t="shared" si="21"/>
        <v>225</v>
      </c>
      <c r="B257" s="202"/>
      <c r="C257" s="331"/>
      <c r="D257" s="244"/>
      <c r="E257" s="331"/>
      <c r="F257" s="244"/>
      <c r="G257" s="261"/>
      <c r="H257" s="246"/>
    </row>
    <row r="258" spans="1:8" s="247" customFormat="1" ht="15.75" customHeight="1" outlineLevel="1">
      <c r="A258" s="216">
        <f t="shared" si="21"/>
        <v>226</v>
      </c>
      <c r="B258" s="202"/>
      <c r="C258" s="331"/>
      <c r="D258" s="244"/>
      <c r="E258" s="331"/>
      <c r="F258" s="244"/>
      <c r="G258" s="261"/>
      <c r="H258" s="246"/>
    </row>
    <row r="259" spans="1:8" s="247" customFormat="1" ht="15.75" customHeight="1" outlineLevel="1">
      <c r="A259" s="216">
        <f t="shared" si="21"/>
        <v>227</v>
      </c>
      <c r="B259" s="202"/>
      <c r="C259" s="331"/>
      <c r="D259" s="244"/>
      <c r="E259" s="331"/>
      <c r="F259" s="244"/>
      <c r="G259" s="261"/>
      <c r="H259" s="246"/>
    </row>
    <row r="260" spans="1:8" s="247" customFormat="1" ht="15.75" customHeight="1" outlineLevel="1">
      <c r="A260" s="216">
        <f t="shared" si="21"/>
        <v>228</v>
      </c>
      <c r="B260" s="202"/>
      <c r="C260" s="331"/>
      <c r="D260" s="244"/>
      <c r="E260" s="331"/>
      <c r="F260" s="244"/>
      <c r="G260" s="262"/>
      <c r="H260" s="246"/>
    </row>
    <row r="261" spans="1:8" s="247" customFormat="1" ht="15.75" customHeight="1" outlineLevel="1">
      <c r="A261" s="216">
        <f t="shared" si="21"/>
        <v>229</v>
      </c>
      <c r="B261" s="209"/>
      <c r="C261" s="332"/>
      <c r="D261" s="251"/>
      <c r="E261" s="332"/>
      <c r="F261" s="251"/>
      <c r="G261" s="267"/>
      <c r="H261" s="246"/>
    </row>
    <row r="262" spans="1:8" s="247" customFormat="1" ht="15.75" customHeight="1" outlineLevel="1" thickBot="1">
      <c r="A262" s="216">
        <f t="shared" si="21"/>
        <v>230</v>
      </c>
      <c r="B262" s="213"/>
      <c r="C262" s="335"/>
      <c r="D262" s="268"/>
      <c r="E262" s="335"/>
      <c r="F262" s="268"/>
      <c r="G262" s="265"/>
      <c r="H262" s="246"/>
    </row>
    <row r="263" spans="1:8" s="256" customFormat="1" ht="15.75" thickBot="1">
      <c r="A263" s="218" t="s">
        <v>739</v>
      </c>
      <c r="B263" s="211" t="s">
        <v>744</v>
      </c>
      <c r="C263" s="333">
        <f>SUM(C253:C262)</f>
        <v>0</v>
      </c>
      <c r="D263" s="252">
        <f>SUM(D253:D262)</f>
        <v>0</v>
      </c>
      <c r="E263" s="333">
        <f>SUM(E253:E262)</f>
        <v>0</v>
      </c>
      <c r="F263" s="252">
        <f>SUM(F253:F262)</f>
        <v>0</v>
      </c>
      <c r="G263" s="266"/>
      <c r="H263" s="246"/>
    </row>
    <row r="264" spans="1:8" s="247" customFormat="1" ht="14.25" outlineLevel="1">
      <c r="A264" s="217">
        <v>231</v>
      </c>
      <c r="B264" s="204"/>
      <c r="C264" s="334"/>
      <c r="D264" s="257"/>
      <c r="E264" s="334"/>
      <c r="F264" s="257"/>
      <c r="G264" s="264"/>
      <c r="H264" s="246"/>
    </row>
    <row r="265" spans="1:8" s="247" customFormat="1" ht="14.25" outlineLevel="1">
      <c r="A265" s="217">
        <f>A264+1</f>
        <v>232</v>
      </c>
      <c r="B265" s="204"/>
      <c r="C265" s="331"/>
      <c r="D265" s="244"/>
      <c r="E265" s="331"/>
      <c r="F265" s="244"/>
      <c r="G265" s="264"/>
      <c r="H265" s="246"/>
    </row>
    <row r="266" spans="1:8" s="247" customFormat="1" ht="14.25" outlineLevel="1">
      <c r="A266" s="217">
        <f>1+A265</f>
        <v>233</v>
      </c>
      <c r="B266" s="204"/>
      <c r="C266" s="331"/>
      <c r="D266" s="244"/>
      <c r="E266" s="331"/>
      <c r="F266" s="244"/>
      <c r="G266" s="264"/>
      <c r="H266" s="246"/>
    </row>
    <row r="267" spans="1:8" s="247" customFormat="1" ht="14.25" outlineLevel="1">
      <c r="A267" s="217">
        <f aca="true" t="shared" si="22" ref="A267:A272">1+A266</f>
        <v>234</v>
      </c>
      <c r="B267" s="204"/>
      <c r="C267" s="331"/>
      <c r="D267" s="244"/>
      <c r="E267" s="331"/>
      <c r="F267" s="244"/>
      <c r="G267" s="264"/>
      <c r="H267" s="246"/>
    </row>
    <row r="268" spans="1:8" s="247" customFormat="1" ht="14.25" outlineLevel="1">
      <c r="A268" s="217">
        <f t="shared" si="22"/>
        <v>235</v>
      </c>
      <c r="B268" s="204"/>
      <c r="C268" s="331"/>
      <c r="D268" s="244"/>
      <c r="E268" s="331"/>
      <c r="F268" s="244"/>
      <c r="G268" s="264"/>
      <c r="H268" s="246"/>
    </row>
    <row r="269" spans="1:8" s="247" customFormat="1" ht="14.25" outlineLevel="1">
      <c r="A269" s="217">
        <f t="shared" si="22"/>
        <v>236</v>
      </c>
      <c r="B269" s="204"/>
      <c r="C269" s="331"/>
      <c r="D269" s="244"/>
      <c r="E269" s="331"/>
      <c r="F269" s="244"/>
      <c r="G269" s="264"/>
      <c r="H269" s="246"/>
    </row>
    <row r="270" spans="1:8" s="247" customFormat="1" ht="14.25" outlineLevel="1">
      <c r="A270" s="217">
        <f t="shared" si="22"/>
        <v>237</v>
      </c>
      <c r="B270" s="204"/>
      <c r="C270" s="331"/>
      <c r="D270" s="244"/>
      <c r="E270" s="331"/>
      <c r="F270" s="244"/>
      <c r="G270" s="264"/>
      <c r="H270" s="246"/>
    </row>
    <row r="271" spans="1:8" s="247" customFormat="1" ht="14.25" outlineLevel="1">
      <c r="A271" s="217">
        <f t="shared" si="22"/>
        <v>238</v>
      </c>
      <c r="B271" s="204"/>
      <c r="C271" s="331"/>
      <c r="D271" s="244"/>
      <c r="E271" s="331"/>
      <c r="F271" s="244"/>
      <c r="G271" s="264"/>
      <c r="H271" s="246"/>
    </row>
    <row r="272" spans="1:8" s="247" customFormat="1" ht="14.25" outlineLevel="1">
      <c r="A272" s="217">
        <f t="shared" si="22"/>
        <v>239</v>
      </c>
      <c r="B272" s="204"/>
      <c r="C272" s="331"/>
      <c r="D272" s="244"/>
      <c r="E272" s="331"/>
      <c r="F272" s="244"/>
      <c r="G272" s="264"/>
      <c r="H272" s="246"/>
    </row>
    <row r="273" spans="1:8" s="247" customFormat="1" ht="15" outlineLevel="1" thickBot="1">
      <c r="A273" s="217">
        <f>1+A272</f>
        <v>240</v>
      </c>
      <c r="B273" s="205"/>
      <c r="C273" s="332"/>
      <c r="D273" s="251"/>
      <c r="E273" s="332"/>
      <c r="F273" s="251"/>
      <c r="G273" s="265"/>
      <c r="H273" s="246"/>
    </row>
    <row r="274" spans="1:8" s="256" customFormat="1" ht="30.75" thickBot="1">
      <c r="A274" s="218" t="s">
        <v>740</v>
      </c>
      <c r="B274" s="211" t="s">
        <v>745</v>
      </c>
      <c r="C274" s="333">
        <f>SUM(C264:C273)</f>
        <v>0</v>
      </c>
      <c r="D274" s="252">
        <f>SUM(D264:D273)</f>
        <v>0</v>
      </c>
      <c r="E274" s="333">
        <f>SUM(E264:E273)</f>
        <v>0</v>
      </c>
      <c r="F274" s="252">
        <f>SUM(F264:F273)</f>
        <v>0</v>
      </c>
      <c r="G274" s="266"/>
      <c r="H274" s="255"/>
    </row>
    <row r="275" spans="1:8" s="247" customFormat="1" ht="14.25" outlineLevel="1">
      <c r="A275" s="217">
        <v>241</v>
      </c>
      <c r="B275" s="204"/>
      <c r="C275" s="334"/>
      <c r="D275" s="257"/>
      <c r="E275" s="334"/>
      <c r="F275" s="257"/>
      <c r="G275" s="264"/>
      <c r="H275" s="246"/>
    </row>
    <row r="276" spans="1:8" s="247" customFormat="1" ht="14.25" outlineLevel="1">
      <c r="A276" s="217">
        <f>A275+1</f>
        <v>242</v>
      </c>
      <c r="B276" s="204"/>
      <c r="C276" s="331"/>
      <c r="D276" s="244"/>
      <c r="E276" s="331"/>
      <c r="F276" s="244"/>
      <c r="G276" s="264"/>
      <c r="H276" s="246"/>
    </row>
    <row r="277" spans="1:8" s="247" customFormat="1" ht="14.25" outlineLevel="1">
      <c r="A277" s="217">
        <f aca="true" t="shared" si="23" ref="A277:A284">A276+1</f>
        <v>243</v>
      </c>
      <c r="B277" s="204"/>
      <c r="C277" s="331"/>
      <c r="D277" s="244"/>
      <c r="E277" s="331"/>
      <c r="F277" s="244"/>
      <c r="G277" s="264"/>
      <c r="H277" s="246"/>
    </row>
    <row r="278" spans="1:8" s="247" customFormat="1" ht="14.25" outlineLevel="1">
      <c r="A278" s="217">
        <f t="shared" si="23"/>
        <v>244</v>
      </c>
      <c r="B278" s="204"/>
      <c r="C278" s="331"/>
      <c r="D278" s="244"/>
      <c r="E278" s="331"/>
      <c r="F278" s="244"/>
      <c r="G278" s="264"/>
      <c r="H278" s="246"/>
    </row>
    <row r="279" spans="1:8" s="247" customFormat="1" ht="14.25" outlineLevel="1">
      <c r="A279" s="217">
        <f t="shared" si="23"/>
        <v>245</v>
      </c>
      <c r="B279" s="204"/>
      <c r="C279" s="331"/>
      <c r="D279" s="244"/>
      <c r="E279" s="331"/>
      <c r="F279" s="244"/>
      <c r="G279" s="264"/>
      <c r="H279" s="246"/>
    </row>
    <row r="280" spans="1:8" s="247" customFormat="1" ht="14.25" outlineLevel="1">
      <c r="A280" s="217">
        <f t="shared" si="23"/>
        <v>246</v>
      </c>
      <c r="B280" s="204"/>
      <c r="C280" s="331"/>
      <c r="D280" s="244"/>
      <c r="E280" s="331"/>
      <c r="F280" s="244"/>
      <c r="G280" s="264"/>
      <c r="H280" s="246"/>
    </row>
    <row r="281" spans="1:8" s="247" customFormat="1" ht="14.25" outlineLevel="1">
      <c r="A281" s="217">
        <f t="shared" si="23"/>
        <v>247</v>
      </c>
      <c r="B281" s="204"/>
      <c r="C281" s="331"/>
      <c r="D281" s="244"/>
      <c r="E281" s="331"/>
      <c r="F281" s="244"/>
      <c r="G281" s="264"/>
      <c r="H281" s="246"/>
    </row>
    <row r="282" spans="1:8" s="247" customFormat="1" ht="14.25" outlineLevel="1">
      <c r="A282" s="217">
        <f t="shared" si="23"/>
        <v>248</v>
      </c>
      <c r="B282" s="204"/>
      <c r="C282" s="331"/>
      <c r="D282" s="244"/>
      <c r="E282" s="331"/>
      <c r="F282" s="244"/>
      <c r="G282" s="264"/>
      <c r="H282" s="246"/>
    </row>
    <row r="283" spans="1:8" s="247" customFormat="1" ht="14.25" outlineLevel="1">
      <c r="A283" s="217">
        <f t="shared" si="23"/>
        <v>249</v>
      </c>
      <c r="B283" s="204"/>
      <c r="C283" s="331"/>
      <c r="D283" s="244"/>
      <c r="E283" s="331"/>
      <c r="F283" s="244"/>
      <c r="G283" s="264"/>
      <c r="H283" s="246"/>
    </row>
    <row r="284" spans="1:8" s="247" customFormat="1" ht="15" outlineLevel="1" thickBot="1">
      <c r="A284" s="217">
        <f t="shared" si="23"/>
        <v>250</v>
      </c>
      <c r="B284" s="205"/>
      <c r="C284" s="332"/>
      <c r="D284" s="251"/>
      <c r="E284" s="332"/>
      <c r="F284" s="251"/>
      <c r="G284" s="265"/>
      <c r="H284" s="246"/>
    </row>
    <row r="285" spans="1:11" s="256" customFormat="1" ht="34.5" customHeight="1" thickBot="1">
      <c r="A285" s="218" t="s">
        <v>741</v>
      </c>
      <c r="B285" s="207" t="s">
        <v>746</v>
      </c>
      <c r="C285" s="333">
        <f>SUM(C275:C284)</f>
        <v>0</v>
      </c>
      <c r="D285" s="252">
        <f>SUM(D275:D284)</f>
        <v>0</v>
      </c>
      <c r="E285" s="333">
        <f>SUM(E275:E284)</f>
        <v>0</v>
      </c>
      <c r="F285" s="252">
        <f>SUM(F275:F284)</f>
        <v>0</v>
      </c>
      <c r="G285" s="266"/>
      <c r="H285" s="255"/>
      <c r="I285" s="247"/>
      <c r="J285" s="247"/>
      <c r="K285" s="247"/>
    </row>
    <row r="286" spans="1:8" s="247" customFormat="1" ht="14.25" outlineLevel="1">
      <c r="A286" s="217">
        <v>251</v>
      </c>
      <c r="B286" s="204"/>
      <c r="C286" s="334"/>
      <c r="D286" s="257"/>
      <c r="E286" s="334"/>
      <c r="F286" s="257"/>
      <c r="G286" s="264"/>
      <c r="H286" s="246"/>
    </row>
    <row r="287" spans="1:8" s="247" customFormat="1" ht="14.25" outlineLevel="1">
      <c r="A287" s="217">
        <f>A286+1</f>
        <v>252</v>
      </c>
      <c r="B287" s="204"/>
      <c r="C287" s="331"/>
      <c r="D287" s="244"/>
      <c r="E287" s="331"/>
      <c r="F287" s="244"/>
      <c r="G287" s="264"/>
      <c r="H287" s="246"/>
    </row>
    <row r="288" spans="1:8" s="247" customFormat="1" ht="14.25" outlineLevel="1">
      <c r="A288" s="217">
        <f aca="true" t="shared" si="24" ref="A288:A295">A287+1</f>
        <v>253</v>
      </c>
      <c r="B288" s="204"/>
      <c r="C288" s="331"/>
      <c r="D288" s="244"/>
      <c r="E288" s="331"/>
      <c r="F288" s="244"/>
      <c r="G288" s="264"/>
      <c r="H288" s="246"/>
    </row>
    <row r="289" spans="1:8" s="247" customFormat="1" ht="14.25" outlineLevel="1">
      <c r="A289" s="217">
        <f t="shared" si="24"/>
        <v>254</v>
      </c>
      <c r="B289" s="204"/>
      <c r="C289" s="331"/>
      <c r="D289" s="244"/>
      <c r="E289" s="331"/>
      <c r="F289" s="244"/>
      <c r="G289" s="264"/>
      <c r="H289" s="246"/>
    </row>
    <row r="290" spans="1:8" s="247" customFormat="1" ht="14.25" outlineLevel="1">
      <c r="A290" s="217">
        <f t="shared" si="24"/>
        <v>255</v>
      </c>
      <c r="B290" s="204"/>
      <c r="C290" s="331"/>
      <c r="D290" s="244"/>
      <c r="E290" s="331"/>
      <c r="F290" s="244"/>
      <c r="G290" s="264"/>
      <c r="H290" s="246"/>
    </row>
    <row r="291" spans="1:8" s="247" customFormat="1" ht="14.25" outlineLevel="1">
      <c r="A291" s="217">
        <f t="shared" si="24"/>
        <v>256</v>
      </c>
      <c r="B291" s="204"/>
      <c r="C291" s="331"/>
      <c r="D291" s="244"/>
      <c r="E291" s="331"/>
      <c r="F291" s="244"/>
      <c r="G291" s="264"/>
      <c r="H291" s="246"/>
    </row>
    <row r="292" spans="1:8" s="247" customFormat="1" ht="14.25" outlineLevel="1">
      <c r="A292" s="217">
        <f t="shared" si="24"/>
        <v>257</v>
      </c>
      <c r="B292" s="204"/>
      <c r="C292" s="331"/>
      <c r="D292" s="244"/>
      <c r="E292" s="331"/>
      <c r="F292" s="244"/>
      <c r="G292" s="264"/>
      <c r="H292" s="246"/>
    </row>
    <row r="293" spans="1:8" s="247" customFormat="1" ht="14.25" outlineLevel="1">
      <c r="A293" s="217">
        <f t="shared" si="24"/>
        <v>258</v>
      </c>
      <c r="B293" s="204"/>
      <c r="C293" s="331"/>
      <c r="D293" s="244"/>
      <c r="E293" s="331"/>
      <c r="F293" s="244"/>
      <c r="G293" s="264"/>
      <c r="H293" s="246"/>
    </row>
    <row r="294" spans="1:8" s="247" customFormat="1" ht="14.25" outlineLevel="1">
      <c r="A294" s="217">
        <f t="shared" si="24"/>
        <v>259</v>
      </c>
      <c r="B294" s="204"/>
      <c r="C294" s="331"/>
      <c r="D294" s="244"/>
      <c r="E294" s="331"/>
      <c r="F294" s="244"/>
      <c r="G294" s="264"/>
      <c r="H294" s="246"/>
    </row>
    <row r="295" spans="1:11" s="247" customFormat="1" ht="15.75" outlineLevel="1" thickBot="1">
      <c r="A295" s="217">
        <f t="shared" si="24"/>
        <v>260</v>
      </c>
      <c r="B295" s="205"/>
      <c r="C295" s="332"/>
      <c r="D295" s="251"/>
      <c r="E295" s="332"/>
      <c r="F295" s="251"/>
      <c r="G295" s="265"/>
      <c r="H295" s="246"/>
      <c r="I295" s="256"/>
      <c r="J295" s="256"/>
      <c r="K295" s="256"/>
    </row>
    <row r="296" spans="1:11" s="256" customFormat="1" ht="15.75" thickBot="1">
      <c r="A296" s="218" t="s">
        <v>742</v>
      </c>
      <c r="B296" s="211" t="s">
        <v>747</v>
      </c>
      <c r="C296" s="333">
        <f>SUM(C286:C295)</f>
        <v>0</v>
      </c>
      <c r="D296" s="252">
        <f>SUM(D286:D295)</f>
        <v>0</v>
      </c>
      <c r="E296" s="333">
        <f>SUM(E286:E295)</f>
        <v>0</v>
      </c>
      <c r="F296" s="252">
        <f>SUM(F286:F295)</f>
        <v>0</v>
      </c>
      <c r="G296" s="266"/>
      <c r="H296" s="246"/>
      <c r="I296" s="247"/>
      <c r="J296" s="247"/>
      <c r="K296" s="247"/>
    </row>
    <row r="297" spans="1:8" s="247" customFormat="1" ht="14.25" outlineLevel="1">
      <c r="A297" s="217">
        <v>261</v>
      </c>
      <c r="B297" s="204"/>
      <c r="C297" s="334"/>
      <c r="D297" s="257"/>
      <c r="E297" s="334"/>
      <c r="F297" s="257"/>
      <c r="G297" s="264"/>
      <c r="H297" s="246"/>
    </row>
    <row r="298" spans="1:8" s="247" customFormat="1" ht="14.25" outlineLevel="1">
      <c r="A298" s="217">
        <f>A297+1</f>
        <v>262</v>
      </c>
      <c r="B298" s="204"/>
      <c r="C298" s="331"/>
      <c r="D298" s="244"/>
      <c r="E298" s="331"/>
      <c r="F298" s="244"/>
      <c r="G298" s="264"/>
      <c r="H298" s="246"/>
    </row>
    <row r="299" spans="1:8" s="247" customFormat="1" ht="14.25" outlineLevel="1">
      <c r="A299" s="217">
        <f aca="true" t="shared" si="25" ref="A299:A306">A298+1</f>
        <v>263</v>
      </c>
      <c r="B299" s="204"/>
      <c r="C299" s="331"/>
      <c r="D299" s="244"/>
      <c r="E299" s="331"/>
      <c r="F299" s="244"/>
      <c r="G299" s="264"/>
      <c r="H299" s="246"/>
    </row>
    <row r="300" spans="1:8" s="247" customFormat="1" ht="14.25" outlineLevel="1">
      <c r="A300" s="217">
        <f t="shared" si="25"/>
        <v>264</v>
      </c>
      <c r="B300" s="204"/>
      <c r="C300" s="331"/>
      <c r="D300" s="244"/>
      <c r="E300" s="331"/>
      <c r="F300" s="244"/>
      <c r="G300" s="264"/>
      <c r="H300" s="246"/>
    </row>
    <row r="301" spans="1:8" s="247" customFormat="1" ht="14.25" outlineLevel="1">
      <c r="A301" s="217">
        <f t="shared" si="25"/>
        <v>265</v>
      </c>
      <c r="B301" s="204"/>
      <c r="C301" s="331"/>
      <c r="D301" s="244"/>
      <c r="E301" s="331"/>
      <c r="F301" s="244"/>
      <c r="G301" s="264"/>
      <c r="H301" s="246"/>
    </row>
    <row r="302" spans="1:8" s="247" customFormat="1" ht="14.25" outlineLevel="1">
      <c r="A302" s="217">
        <f t="shared" si="25"/>
        <v>266</v>
      </c>
      <c r="B302" s="204"/>
      <c r="C302" s="331"/>
      <c r="D302" s="244"/>
      <c r="E302" s="331"/>
      <c r="F302" s="244"/>
      <c r="G302" s="264"/>
      <c r="H302" s="246"/>
    </row>
    <row r="303" spans="1:8" s="247" customFormat="1" ht="14.25" outlineLevel="1">
      <c r="A303" s="217">
        <f t="shared" si="25"/>
        <v>267</v>
      </c>
      <c r="B303" s="204"/>
      <c r="C303" s="331"/>
      <c r="D303" s="244"/>
      <c r="E303" s="331"/>
      <c r="F303" s="244"/>
      <c r="G303" s="264"/>
      <c r="H303" s="246"/>
    </row>
    <row r="304" spans="1:8" s="247" customFormat="1" ht="14.25" outlineLevel="1">
      <c r="A304" s="217">
        <f t="shared" si="25"/>
        <v>268</v>
      </c>
      <c r="B304" s="204"/>
      <c r="C304" s="331"/>
      <c r="D304" s="244"/>
      <c r="E304" s="331"/>
      <c r="F304" s="244"/>
      <c r="G304" s="264"/>
      <c r="H304" s="246"/>
    </row>
    <row r="305" spans="1:8" s="247" customFormat="1" ht="14.25" outlineLevel="1">
      <c r="A305" s="217">
        <f t="shared" si="25"/>
        <v>269</v>
      </c>
      <c r="B305" s="204"/>
      <c r="C305" s="331"/>
      <c r="D305" s="244"/>
      <c r="E305" s="331"/>
      <c r="F305" s="244"/>
      <c r="G305" s="264"/>
      <c r="H305" s="246"/>
    </row>
    <row r="306" spans="1:11" s="247" customFormat="1" ht="15.75" outlineLevel="1" thickBot="1">
      <c r="A306" s="217">
        <f t="shared" si="25"/>
        <v>270</v>
      </c>
      <c r="B306" s="205"/>
      <c r="C306" s="332"/>
      <c r="D306" s="251"/>
      <c r="E306" s="332"/>
      <c r="F306" s="251"/>
      <c r="G306" s="265"/>
      <c r="H306" s="246"/>
      <c r="I306" s="256"/>
      <c r="J306" s="256"/>
      <c r="K306" s="256"/>
    </row>
    <row r="307" spans="1:11" s="256" customFormat="1" ht="15.75" thickBot="1">
      <c r="A307" s="218" t="s">
        <v>749</v>
      </c>
      <c r="B307" s="207" t="s">
        <v>748</v>
      </c>
      <c r="C307" s="333">
        <f>SUM(C297:C306)</f>
        <v>0</v>
      </c>
      <c r="D307" s="252">
        <f>SUM(D297:D306)</f>
        <v>0</v>
      </c>
      <c r="E307" s="333">
        <f>SUM(E297:E306)</f>
        <v>0</v>
      </c>
      <c r="F307" s="252">
        <f>SUM(F297:F306)</f>
        <v>0</v>
      </c>
      <c r="G307" s="266"/>
      <c r="H307" s="246"/>
      <c r="I307" s="247"/>
      <c r="J307" s="247"/>
      <c r="K307" s="247"/>
    </row>
    <row r="308" spans="1:8" s="247" customFormat="1" ht="14.25" outlineLevel="1">
      <c r="A308" s="217">
        <v>271</v>
      </c>
      <c r="B308" s="204"/>
      <c r="C308" s="334"/>
      <c r="D308" s="257"/>
      <c r="E308" s="334"/>
      <c r="F308" s="257"/>
      <c r="G308" s="264"/>
      <c r="H308" s="246"/>
    </row>
    <row r="309" spans="1:8" s="247" customFormat="1" ht="14.25" outlineLevel="1">
      <c r="A309" s="217">
        <f>A308+1</f>
        <v>272</v>
      </c>
      <c r="B309" s="204"/>
      <c r="C309" s="331"/>
      <c r="D309" s="244"/>
      <c r="E309" s="331"/>
      <c r="F309" s="244"/>
      <c r="G309" s="264"/>
      <c r="H309" s="246"/>
    </row>
    <row r="310" spans="1:8" s="247" customFormat="1" ht="14.25" outlineLevel="1">
      <c r="A310" s="217">
        <f aca="true" t="shared" si="26" ref="A310:A317">A309+1</f>
        <v>273</v>
      </c>
      <c r="B310" s="204"/>
      <c r="C310" s="331"/>
      <c r="D310" s="244"/>
      <c r="E310" s="331"/>
      <c r="F310" s="244"/>
      <c r="G310" s="264"/>
      <c r="H310" s="246"/>
    </row>
    <row r="311" spans="1:8" s="247" customFormat="1" ht="14.25" outlineLevel="1">
      <c r="A311" s="217">
        <f t="shared" si="26"/>
        <v>274</v>
      </c>
      <c r="B311" s="204"/>
      <c r="C311" s="331"/>
      <c r="D311" s="244"/>
      <c r="E311" s="331"/>
      <c r="F311" s="244"/>
      <c r="G311" s="264"/>
      <c r="H311" s="246"/>
    </row>
    <row r="312" spans="1:8" s="247" customFormat="1" ht="14.25" outlineLevel="1">
      <c r="A312" s="217">
        <f t="shared" si="26"/>
        <v>275</v>
      </c>
      <c r="B312" s="204"/>
      <c r="C312" s="331"/>
      <c r="D312" s="244"/>
      <c r="E312" s="331"/>
      <c r="F312" s="244"/>
      <c r="G312" s="264"/>
      <c r="H312" s="246"/>
    </row>
    <row r="313" spans="1:8" s="247" customFormat="1" ht="14.25" outlineLevel="1">
      <c r="A313" s="217">
        <f t="shared" si="26"/>
        <v>276</v>
      </c>
      <c r="B313" s="204"/>
      <c r="C313" s="331"/>
      <c r="D313" s="244"/>
      <c r="E313" s="331"/>
      <c r="F313" s="244"/>
      <c r="G313" s="264"/>
      <c r="H313" s="246"/>
    </row>
    <row r="314" spans="1:8" s="247" customFormat="1" ht="14.25" outlineLevel="1">
      <c r="A314" s="217">
        <f t="shared" si="26"/>
        <v>277</v>
      </c>
      <c r="B314" s="204"/>
      <c r="C314" s="331"/>
      <c r="D314" s="244"/>
      <c r="E314" s="331"/>
      <c r="F314" s="244"/>
      <c r="G314" s="264"/>
      <c r="H314" s="246"/>
    </row>
    <row r="315" spans="1:8" s="247" customFormat="1" ht="14.25" outlineLevel="1">
      <c r="A315" s="217">
        <f t="shared" si="26"/>
        <v>278</v>
      </c>
      <c r="B315" s="204"/>
      <c r="C315" s="331"/>
      <c r="D315" s="244"/>
      <c r="E315" s="331"/>
      <c r="F315" s="244"/>
      <c r="G315" s="264"/>
      <c r="H315" s="246"/>
    </row>
    <row r="316" spans="1:8" s="247" customFormat="1" ht="14.25" outlineLevel="1">
      <c r="A316" s="217">
        <f t="shared" si="26"/>
        <v>279</v>
      </c>
      <c r="B316" s="204"/>
      <c r="C316" s="331"/>
      <c r="D316" s="244"/>
      <c r="E316" s="331"/>
      <c r="F316" s="244"/>
      <c r="G316" s="264"/>
      <c r="H316" s="246"/>
    </row>
    <row r="317" spans="1:11" s="247" customFormat="1" ht="15.75" outlineLevel="1" thickBot="1">
      <c r="A317" s="219">
        <f t="shared" si="26"/>
        <v>280</v>
      </c>
      <c r="B317" s="205"/>
      <c r="C317" s="332"/>
      <c r="D317" s="251"/>
      <c r="E317" s="332"/>
      <c r="F317" s="251"/>
      <c r="G317" s="265"/>
      <c r="H317" s="246"/>
      <c r="I317" s="256"/>
      <c r="J317" s="256"/>
      <c r="K317" s="256"/>
    </row>
    <row r="318" spans="1:11" s="256" customFormat="1" ht="15.75" thickBot="1">
      <c r="A318" s="218" t="s">
        <v>743</v>
      </c>
      <c r="B318" s="211" t="s">
        <v>750</v>
      </c>
      <c r="C318" s="333">
        <f>SUM(C308:C317)</f>
        <v>0</v>
      </c>
      <c r="D318" s="252">
        <f>SUM(D308:D317)</f>
        <v>0</v>
      </c>
      <c r="E318" s="333">
        <f>SUM(E308:E317)</f>
        <v>0</v>
      </c>
      <c r="F318" s="252">
        <f>SUM(F308:F317)</f>
        <v>0</v>
      </c>
      <c r="G318" s="266"/>
      <c r="H318" s="246"/>
      <c r="I318" s="247"/>
      <c r="J318" s="247"/>
      <c r="K318" s="247"/>
    </row>
    <row r="319" spans="1:8" s="247" customFormat="1" ht="14.25" outlineLevel="1">
      <c r="A319" s="215">
        <v>281</v>
      </c>
      <c r="B319" s="201"/>
      <c r="C319" s="334"/>
      <c r="D319" s="257"/>
      <c r="E319" s="334"/>
      <c r="F319" s="257"/>
      <c r="G319" s="258"/>
      <c r="H319" s="246"/>
    </row>
    <row r="320" spans="1:8" s="247" customFormat="1" ht="14.25" outlineLevel="1">
      <c r="A320" s="216">
        <f>A319+1</f>
        <v>282</v>
      </c>
      <c r="B320" s="202"/>
      <c r="C320" s="331"/>
      <c r="D320" s="244"/>
      <c r="E320" s="331"/>
      <c r="F320" s="244"/>
      <c r="G320" s="259"/>
      <c r="H320" s="246"/>
    </row>
    <row r="321" spans="1:8" s="247" customFormat="1" ht="15" outlineLevel="1">
      <c r="A321" s="216">
        <f aca="true" t="shared" si="27" ref="A321:A328">A320+1</f>
        <v>283</v>
      </c>
      <c r="B321" s="202"/>
      <c r="C321" s="331"/>
      <c r="D321" s="244"/>
      <c r="E321" s="331"/>
      <c r="F321" s="244"/>
      <c r="G321" s="260"/>
      <c r="H321" s="246"/>
    </row>
    <row r="322" spans="1:8" s="247" customFormat="1" ht="14.25" outlineLevel="1">
      <c r="A322" s="216">
        <f t="shared" si="27"/>
        <v>284</v>
      </c>
      <c r="B322" s="202"/>
      <c r="C322" s="331"/>
      <c r="D322" s="244"/>
      <c r="E322" s="331"/>
      <c r="F322" s="244"/>
      <c r="G322" s="259"/>
      <c r="H322" s="246"/>
    </row>
    <row r="323" spans="1:8" s="247" customFormat="1" ht="15.75" customHeight="1" outlineLevel="1">
      <c r="A323" s="216">
        <f t="shared" si="27"/>
        <v>285</v>
      </c>
      <c r="B323" s="202"/>
      <c r="C323" s="331"/>
      <c r="D323" s="244"/>
      <c r="E323" s="331"/>
      <c r="F323" s="244"/>
      <c r="G323" s="261"/>
      <c r="H323" s="246"/>
    </row>
    <row r="324" spans="1:8" s="247" customFormat="1" ht="15.75" customHeight="1" outlineLevel="1">
      <c r="A324" s="216">
        <f t="shared" si="27"/>
        <v>286</v>
      </c>
      <c r="B324" s="202"/>
      <c r="C324" s="331"/>
      <c r="D324" s="244"/>
      <c r="E324" s="331"/>
      <c r="F324" s="244"/>
      <c r="G324" s="261"/>
      <c r="H324" s="246"/>
    </row>
    <row r="325" spans="1:8" s="247" customFormat="1" ht="15.75" customHeight="1" outlineLevel="1">
      <c r="A325" s="216">
        <f t="shared" si="27"/>
        <v>287</v>
      </c>
      <c r="B325" s="202"/>
      <c r="C325" s="331"/>
      <c r="D325" s="244"/>
      <c r="E325" s="331"/>
      <c r="F325" s="244"/>
      <c r="G325" s="261"/>
      <c r="H325" s="246"/>
    </row>
    <row r="326" spans="1:8" s="247" customFormat="1" ht="15.75" customHeight="1" outlineLevel="1">
      <c r="A326" s="216">
        <f t="shared" si="27"/>
        <v>288</v>
      </c>
      <c r="B326" s="202"/>
      <c r="C326" s="331"/>
      <c r="D326" s="244"/>
      <c r="E326" s="331"/>
      <c r="F326" s="244"/>
      <c r="G326" s="262"/>
      <c r="H326" s="246"/>
    </row>
    <row r="327" spans="1:8" s="247" customFormat="1" ht="15.75" customHeight="1" outlineLevel="1">
      <c r="A327" s="216">
        <f t="shared" si="27"/>
        <v>289</v>
      </c>
      <c r="B327" s="202"/>
      <c r="C327" s="331"/>
      <c r="D327" s="244"/>
      <c r="E327" s="331"/>
      <c r="F327" s="244"/>
      <c r="G327" s="261"/>
      <c r="H327" s="246"/>
    </row>
    <row r="328" spans="1:8" s="247" customFormat="1" ht="15.75" customHeight="1" outlineLevel="1" thickBot="1">
      <c r="A328" s="216">
        <f t="shared" si="27"/>
        <v>290</v>
      </c>
      <c r="B328" s="202"/>
      <c r="C328" s="331"/>
      <c r="D328" s="244"/>
      <c r="E328" s="331"/>
      <c r="F328" s="244"/>
      <c r="G328" s="262"/>
      <c r="H328" s="246"/>
    </row>
    <row r="329" spans="1:8" s="256" customFormat="1" ht="30.75" thickBot="1">
      <c r="A329" s="218" t="s">
        <v>751</v>
      </c>
      <c r="B329" s="211" t="s">
        <v>763</v>
      </c>
      <c r="C329" s="333">
        <f>SUM(C319:C328)</f>
        <v>0</v>
      </c>
      <c r="D329" s="252">
        <f>SUM(D319:D328)</f>
        <v>0</v>
      </c>
      <c r="E329" s="333">
        <f>SUM(E319:E328)</f>
        <v>0</v>
      </c>
      <c r="F329" s="252">
        <f>SUM(F319:F328)</f>
        <v>0</v>
      </c>
      <c r="G329" s="266"/>
      <c r="H329" s="255"/>
    </row>
    <row r="330" spans="1:8" s="247" customFormat="1" ht="14.25" outlineLevel="1">
      <c r="A330" s="217">
        <v>291</v>
      </c>
      <c r="B330" s="204"/>
      <c r="C330" s="334"/>
      <c r="D330" s="257"/>
      <c r="E330" s="334"/>
      <c r="F330" s="257"/>
      <c r="G330" s="264"/>
      <c r="H330" s="246"/>
    </row>
    <row r="331" spans="1:8" s="247" customFormat="1" ht="14.25" outlineLevel="1">
      <c r="A331" s="217">
        <f>A330+1</f>
        <v>292</v>
      </c>
      <c r="B331" s="204"/>
      <c r="C331" s="331"/>
      <c r="D331" s="244"/>
      <c r="E331" s="331"/>
      <c r="F331" s="244"/>
      <c r="G331" s="264"/>
      <c r="H331" s="246"/>
    </row>
    <row r="332" spans="1:8" s="247" customFormat="1" ht="14.25" outlineLevel="1">
      <c r="A332" s="217">
        <f>1+A331</f>
        <v>293</v>
      </c>
      <c r="B332" s="204"/>
      <c r="C332" s="331"/>
      <c r="D332" s="244"/>
      <c r="E332" s="331"/>
      <c r="F332" s="244"/>
      <c r="G332" s="264"/>
      <c r="H332" s="246"/>
    </row>
    <row r="333" spans="1:8" s="247" customFormat="1" ht="14.25" outlineLevel="1">
      <c r="A333" s="217">
        <f aca="true" t="shared" si="28" ref="A333:A338">1+A332</f>
        <v>294</v>
      </c>
      <c r="B333" s="204"/>
      <c r="C333" s="331"/>
      <c r="D333" s="244"/>
      <c r="E333" s="331"/>
      <c r="F333" s="244"/>
      <c r="G333" s="264"/>
      <c r="H333" s="246"/>
    </row>
    <row r="334" spans="1:8" s="247" customFormat="1" ht="14.25" outlineLevel="1">
      <c r="A334" s="217">
        <f t="shared" si="28"/>
        <v>295</v>
      </c>
      <c r="B334" s="204"/>
      <c r="C334" s="331"/>
      <c r="D334" s="244"/>
      <c r="E334" s="331"/>
      <c r="F334" s="244"/>
      <c r="G334" s="264"/>
      <c r="H334" s="246"/>
    </row>
    <row r="335" spans="1:8" s="247" customFormat="1" ht="14.25" outlineLevel="1">
      <c r="A335" s="217">
        <f t="shared" si="28"/>
        <v>296</v>
      </c>
      <c r="B335" s="204"/>
      <c r="C335" s="331"/>
      <c r="D335" s="244"/>
      <c r="E335" s="331"/>
      <c r="F335" s="244"/>
      <c r="G335" s="264"/>
      <c r="H335" s="246"/>
    </row>
    <row r="336" spans="1:8" s="247" customFormat="1" ht="14.25" outlineLevel="1">
      <c r="A336" s="217">
        <f t="shared" si="28"/>
        <v>297</v>
      </c>
      <c r="B336" s="204"/>
      <c r="C336" s="331"/>
      <c r="D336" s="244"/>
      <c r="E336" s="331"/>
      <c r="F336" s="244"/>
      <c r="G336" s="264"/>
      <c r="H336" s="246"/>
    </row>
    <row r="337" spans="1:8" s="247" customFormat="1" ht="14.25" outlineLevel="1">
      <c r="A337" s="217">
        <f t="shared" si="28"/>
        <v>298</v>
      </c>
      <c r="B337" s="204"/>
      <c r="C337" s="331"/>
      <c r="D337" s="244"/>
      <c r="E337" s="331"/>
      <c r="F337" s="244"/>
      <c r="G337" s="264"/>
      <c r="H337" s="246"/>
    </row>
    <row r="338" spans="1:8" s="247" customFormat="1" ht="14.25" outlineLevel="1">
      <c r="A338" s="217">
        <f t="shared" si="28"/>
        <v>299</v>
      </c>
      <c r="B338" s="204"/>
      <c r="C338" s="331"/>
      <c r="D338" s="244"/>
      <c r="E338" s="331"/>
      <c r="F338" s="244"/>
      <c r="G338" s="264"/>
      <c r="H338" s="246"/>
    </row>
    <row r="339" spans="1:8" s="247" customFormat="1" ht="15" outlineLevel="1" thickBot="1">
      <c r="A339" s="217">
        <f>1+A338</f>
        <v>300</v>
      </c>
      <c r="B339" s="205"/>
      <c r="C339" s="332"/>
      <c r="D339" s="251"/>
      <c r="E339" s="332"/>
      <c r="F339" s="251"/>
      <c r="G339" s="265"/>
      <c r="H339" s="246"/>
    </row>
    <row r="340" spans="1:8" s="256" customFormat="1" ht="30.75" thickBot="1">
      <c r="A340" s="218" t="s">
        <v>752</v>
      </c>
      <c r="B340" s="211" t="s">
        <v>51</v>
      </c>
      <c r="C340" s="333">
        <f>SUM(C330:C339)</f>
        <v>0</v>
      </c>
      <c r="D340" s="252">
        <f>SUM(D330:D339)</f>
        <v>0</v>
      </c>
      <c r="E340" s="333">
        <f>SUM(E330:E339)</f>
        <v>0</v>
      </c>
      <c r="F340" s="252">
        <f>SUM(F330:F339)</f>
        <v>0</v>
      </c>
      <c r="G340" s="266"/>
      <c r="H340" s="255"/>
    </row>
    <row r="341" spans="1:8" s="247" customFormat="1" ht="18" customHeight="1" outlineLevel="1">
      <c r="A341" s="217">
        <v>301</v>
      </c>
      <c r="B341" s="204"/>
      <c r="C341" s="334"/>
      <c r="D341" s="257"/>
      <c r="E341" s="334"/>
      <c r="F341" s="257"/>
      <c r="G341" s="264"/>
      <c r="H341" s="246"/>
    </row>
    <row r="342" spans="1:8" s="247" customFormat="1" ht="14.25" outlineLevel="1">
      <c r="A342" s="217">
        <f>A341+1</f>
        <v>302</v>
      </c>
      <c r="B342" s="204"/>
      <c r="C342" s="331"/>
      <c r="D342" s="244"/>
      <c r="E342" s="331"/>
      <c r="F342" s="244"/>
      <c r="G342" s="264"/>
      <c r="H342" s="246"/>
    </row>
    <row r="343" spans="1:8" s="247" customFormat="1" ht="14.25" outlineLevel="1">
      <c r="A343" s="217">
        <f aca="true" t="shared" si="29" ref="A343:A350">A342+1</f>
        <v>303</v>
      </c>
      <c r="B343" s="204"/>
      <c r="C343" s="331"/>
      <c r="D343" s="244"/>
      <c r="E343" s="331"/>
      <c r="F343" s="244"/>
      <c r="G343" s="264"/>
      <c r="H343" s="246"/>
    </row>
    <row r="344" spans="1:8" s="247" customFormat="1" ht="14.25" outlineLevel="1">
      <c r="A344" s="217">
        <f t="shared" si="29"/>
        <v>304</v>
      </c>
      <c r="B344" s="204"/>
      <c r="C344" s="331"/>
      <c r="D344" s="244"/>
      <c r="E344" s="331"/>
      <c r="F344" s="244"/>
      <c r="G344" s="264"/>
      <c r="H344" s="246"/>
    </row>
    <row r="345" spans="1:8" s="247" customFormat="1" ht="14.25" outlineLevel="1">
      <c r="A345" s="217">
        <f t="shared" si="29"/>
        <v>305</v>
      </c>
      <c r="B345" s="204"/>
      <c r="C345" s="331"/>
      <c r="D345" s="244"/>
      <c r="E345" s="331"/>
      <c r="F345" s="244"/>
      <c r="G345" s="264"/>
      <c r="H345" s="246"/>
    </row>
    <row r="346" spans="1:8" s="247" customFormat="1" ht="14.25" outlineLevel="1">
      <c r="A346" s="217">
        <f t="shared" si="29"/>
        <v>306</v>
      </c>
      <c r="B346" s="204"/>
      <c r="C346" s="331"/>
      <c r="D346" s="244"/>
      <c r="E346" s="331"/>
      <c r="F346" s="244"/>
      <c r="G346" s="264"/>
      <c r="H346" s="246"/>
    </row>
    <row r="347" spans="1:8" s="247" customFormat="1" ht="14.25" outlineLevel="1">
      <c r="A347" s="217">
        <f t="shared" si="29"/>
        <v>307</v>
      </c>
      <c r="B347" s="204"/>
      <c r="C347" s="331"/>
      <c r="D347" s="244"/>
      <c r="E347" s="331"/>
      <c r="F347" s="244"/>
      <c r="G347" s="264"/>
      <c r="H347" s="246"/>
    </row>
    <row r="348" spans="1:8" s="247" customFormat="1" ht="14.25" outlineLevel="1">
      <c r="A348" s="217">
        <f t="shared" si="29"/>
        <v>308</v>
      </c>
      <c r="B348" s="204"/>
      <c r="C348" s="331"/>
      <c r="D348" s="244"/>
      <c r="E348" s="331"/>
      <c r="F348" s="244"/>
      <c r="G348" s="264"/>
      <c r="H348" s="246"/>
    </row>
    <row r="349" spans="1:8" s="247" customFormat="1" ht="14.25" outlineLevel="1">
      <c r="A349" s="217">
        <f t="shared" si="29"/>
        <v>309</v>
      </c>
      <c r="B349" s="204"/>
      <c r="C349" s="331"/>
      <c r="D349" s="244"/>
      <c r="E349" s="331"/>
      <c r="F349" s="244"/>
      <c r="G349" s="264"/>
      <c r="H349" s="246"/>
    </row>
    <row r="350" spans="1:8" s="247" customFormat="1" ht="15" outlineLevel="1" thickBot="1">
      <c r="A350" s="217">
        <f t="shared" si="29"/>
        <v>310</v>
      </c>
      <c r="B350" s="205"/>
      <c r="C350" s="332"/>
      <c r="D350" s="251"/>
      <c r="E350" s="332"/>
      <c r="F350" s="251"/>
      <c r="G350" s="265"/>
      <c r="H350" s="246"/>
    </row>
    <row r="351" spans="1:11" s="256" customFormat="1" ht="34.5" customHeight="1" thickBot="1">
      <c r="A351" s="218" t="s">
        <v>753</v>
      </c>
      <c r="B351" s="207" t="s">
        <v>764</v>
      </c>
      <c r="C351" s="333">
        <f>SUM(C341:C350)</f>
        <v>0</v>
      </c>
      <c r="D351" s="252">
        <f>SUM(D341:D350)</f>
        <v>0</v>
      </c>
      <c r="E351" s="333">
        <f>SUM(E341:E350)</f>
        <v>0</v>
      </c>
      <c r="F351" s="252">
        <f>SUM(F341:F350)</f>
        <v>0</v>
      </c>
      <c r="G351" s="266"/>
      <c r="H351" s="255"/>
      <c r="I351" s="247"/>
      <c r="J351" s="247"/>
      <c r="K351" s="247"/>
    </row>
    <row r="352" spans="1:8" s="247" customFormat="1" ht="14.25" outlineLevel="1">
      <c r="A352" s="217">
        <v>311</v>
      </c>
      <c r="B352" s="204"/>
      <c r="C352" s="334"/>
      <c r="D352" s="257"/>
      <c r="E352" s="334"/>
      <c r="F352" s="257"/>
      <c r="G352" s="264"/>
      <c r="H352" s="246"/>
    </row>
    <row r="353" spans="1:8" s="247" customFormat="1" ht="14.25" outlineLevel="1">
      <c r="A353" s="217">
        <f>A352+1</f>
        <v>312</v>
      </c>
      <c r="B353" s="204"/>
      <c r="C353" s="331"/>
      <c r="D353" s="244"/>
      <c r="E353" s="331"/>
      <c r="F353" s="244"/>
      <c r="G353" s="264"/>
      <c r="H353" s="246"/>
    </row>
    <row r="354" spans="1:8" s="247" customFormat="1" ht="14.25" outlineLevel="1">
      <c r="A354" s="217">
        <f aca="true" t="shared" si="30" ref="A354:A361">A353+1</f>
        <v>313</v>
      </c>
      <c r="B354" s="204"/>
      <c r="C354" s="331"/>
      <c r="D354" s="244"/>
      <c r="E354" s="331"/>
      <c r="F354" s="244"/>
      <c r="G354" s="264"/>
      <c r="H354" s="246"/>
    </row>
    <row r="355" spans="1:8" s="247" customFormat="1" ht="14.25" outlineLevel="1">
      <c r="A355" s="217">
        <f t="shared" si="30"/>
        <v>314</v>
      </c>
      <c r="B355" s="204"/>
      <c r="C355" s="331"/>
      <c r="D355" s="244"/>
      <c r="E355" s="331"/>
      <c r="F355" s="244"/>
      <c r="G355" s="264"/>
      <c r="H355" s="246"/>
    </row>
    <row r="356" spans="1:8" s="247" customFormat="1" ht="14.25" outlineLevel="1">
      <c r="A356" s="217">
        <f t="shared" si="30"/>
        <v>315</v>
      </c>
      <c r="B356" s="204"/>
      <c r="C356" s="331"/>
      <c r="D356" s="244"/>
      <c r="E356" s="331"/>
      <c r="F356" s="244"/>
      <c r="G356" s="264"/>
      <c r="H356" s="246"/>
    </row>
    <row r="357" spans="1:8" s="247" customFormat="1" ht="14.25" outlineLevel="1">
      <c r="A357" s="217">
        <f t="shared" si="30"/>
        <v>316</v>
      </c>
      <c r="B357" s="204"/>
      <c r="C357" s="331"/>
      <c r="D357" s="244"/>
      <c r="E357" s="331"/>
      <c r="F357" s="244"/>
      <c r="G357" s="264"/>
      <c r="H357" s="246"/>
    </row>
    <row r="358" spans="1:8" s="247" customFormat="1" ht="14.25" outlineLevel="1">
      <c r="A358" s="217">
        <f t="shared" si="30"/>
        <v>317</v>
      </c>
      <c r="B358" s="204"/>
      <c r="C358" s="331"/>
      <c r="D358" s="244"/>
      <c r="E358" s="331"/>
      <c r="F358" s="244"/>
      <c r="G358" s="264"/>
      <c r="H358" s="246"/>
    </row>
    <row r="359" spans="1:8" s="247" customFormat="1" ht="14.25" outlineLevel="1">
      <c r="A359" s="217">
        <f t="shared" si="30"/>
        <v>318</v>
      </c>
      <c r="B359" s="204"/>
      <c r="C359" s="331"/>
      <c r="D359" s="244"/>
      <c r="E359" s="331"/>
      <c r="F359" s="244"/>
      <c r="G359" s="264"/>
      <c r="H359" s="246"/>
    </row>
    <row r="360" spans="1:8" s="247" customFormat="1" ht="14.25" outlineLevel="1">
      <c r="A360" s="217">
        <f t="shared" si="30"/>
        <v>319</v>
      </c>
      <c r="B360" s="204"/>
      <c r="C360" s="331"/>
      <c r="D360" s="244"/>
      <c r="E360" s="331"/>
      <c r="F360" s="244"/>
      <c r="G360" s="264"/>
      <c r="H360" s="246"/>
    </row>
    <row r="361" spans="1:11" s="247" customFormat="1" ht="15.75" outlineLevel="1" thickBot="1">
      <c r="A361" s="217">
        <f t="shared" si="30"/>
        <v>320</v>
      </c>
      <c r="B361" s="205"/>
      <c r="C361" s="332"/>
      <c r="D361" s="251"/>
      <c r="E361" s="332"/>
      <c r="F361" s="251"/>
      <c r="G361" s="265"/>
      <c r="H361" s="246"/>
      <c r="I361" s="256"/>
      <c r="J361" s="256"/>
      <c r="K361" s="256"/>
    </row>
    <row r="362" spans="1:11" s="256" customFormat="1" ht="20.25" customHeight="1" thickBot="1">
      <c r="A362" s="218" t="s">
        <v>754</v>
      </c>
      <c r="B362" s="207" t="s">
        <v>765</v>
      </c>
      <c r="C362" s="333">
        <f>SUM(C352:C361)</f>
        <v>0</v>
      </c>
      <c r="D362" s="252">
        <f>SUM(D352:D361)</f>
        <v>0</v>
      </c>
      <c r="E362" s="333">
        <f>SUM(E352:E361)</f>
        <v>0</v>
      </c>
      <c r="F362" s="252">
        <f>SUM(F352:F361)</f>
        <v>0</v>
      </c>
      <c r="G362" s="266"/>
      <c r="H362" s="246"/>
      <c r="I362" s="247"/>
      <c r="J362" s="247"/>
      <c r="K362" s="247"/>
    </row>
    <row r="363" spans="1:8" s="247" customFormat="1" ht="14.25" outlineLevel="1">
      <c r="A363" s="217">
        <v>321</v>
      </c>
      <c r="B363" s="204"/>
      <c r="C363" s="334"/>
      <c r="D363" s="257"/>
      <c r="E363" s="334"/>
      <c r="F363" s="257"/>
      <c r="G363" s="264"/>
      <c r="H363" s="246"/>
    </row>
    <row r="364" spans="1:8" s="247" customFormat="1" ht="14.25" outlineLevel="1">
      <c r="A364" s="217">
        <f>A363+1</f>
        <v>322</v>
      </c>
      <c r="B364" s="204"/>
      <c r="C364" s="331"/>
      <c r="D364" s="244"/>
      <c r="E364" s="331"/>
      <c r="F364" s="244"/>
      <c r="G364" s="264"/>
      <c r="H364" s="246"/>
    </row>
    <row r="365" spans="1:8" s="247" customFormat="1" ht="14.25" outlineLevel="1">
      <c r="A365" s="217">
        <f aca="true" t="shared" si="31" ref="A365:A372">A364+1</f>
        <v>323</v>
      </c>
      <c r="B365" s="204"/>
      <c r="C365" s="331"/>
      <c r="D365" s="244"/>
      <c r="E365" s="331"/>
      <c r="F365" s="244"/>
      <c r="G365" s="264"/>
      <c r="H365" s="246"/>
    </row>
    <row r="366" spans="1:8" s="247" customFormat="1" ht="14.25" outlineLevel="1">
      <c r="A366" s="217">
        <f t="shared" si="31"/>
        <v>324</v>
      </c>
      <c r="B366" s="204"/>
      <c r="C366" s="331"/>
      <c r="D366" s="244"/>
      <c r="E366" s="331"/>
      <c r="F366" s="244"/>
      <c r="G366" s="264"/>
      <c r="H366" s="246"/>
    </row>
    <row r="367" spans="1:8" s="247" customFormat="1" ht="14.25" outlineLevel="1">
      <c r="A367" s="217">
        <f t="shared" si="31"/>
        <v>325</v>
      </c>
      <c r="B367" s="204"/>
      <c r="C367" s="331"/>
      <c r="D367" s="244"/>
      <c r="E367" s="331"/>
      <c r="F367" s="244"/>
      <c r="G367" s="264"/>
      <c r="H367" s="246"/>
    </row>
    <row r="368" spans="1:8" s="247" customFormat="1" ht="14.25" outlineLevel="1">
      <c r="A368" s="217">
        <f t="shared" si="31"/>
        <v>326</v>
      </c>
      <c r="B368" s="204"/>
      <c r="C368" s="331"/>
      <c r="D368" s="244"/>
      <c r="E368" s="331"/>
      <c r="F368" s="244"/>
      <c r="G368" s="264"/>
      <c r="H368" s="246"/>
    </row>
    <row r="369" spans="1:8" s="247" customFormat="1" ht="14.25" outlineLevel="1">
      <c r="A369" s="217">
        <f t="shared" si="31"/>
        <v>327</v>
      </c>
      <c r="B369" s="204"/>
      <c r="C369" s="331"/>
      <c r="D369" s="244"/>
      <c r="E369" s="331"/>
      <c r="F369" s="244"/>
      <c r="G369" s="264"/>
      <c r="H369" s="246"/>
    </row>
    <row r="370" spans="1:8" s="247" customFormat="1" ht="14.25" outlineLevel="1">
      <c r="A370" s="217">
        <f t="shared" si="31"/>
        <v>328</v>
      </c>
      <c r="B370" s="204"/>
      <c r="C370" s="331"/>
      <c r="D370" s="244"/>
      <c r="E370" s="331"/>
      <c r="F370" s="244"/>
      <c r="G370" s="264"/>
      <c r="H370" s="246"/>
    </row>
    <row r="371" spans="1:8" s="247" customFormat="1" ht="14.25" outlineLevel="1">
      <c r="A371" s="217">
        <f t="shared" si="31"/>
        <v>329</v>
      </c>
      <c r="B371" s="204"/>
      <c r="C371" s="331"/>
      <c r="D371" s="244"/>
      <c r="E371" s="331"/>
      <c r="F371" s="244"/>
      <c r="G371" s="264"/>
      <c r="H371" s="246"/>
    </row>
    <row r="372" spans="1:11" s="247" customFormat="1" ht="15.75" outlineLevel="1" thickBot="1">
      <c r="A372" s="217">
        <f t="shared" si="31"/>
        <v>330</v>
      </c>
      <c r="B372" s="205"/>
      <c r="C372" s="332"/>
      <c r="D372" s="251"/>
      <c r="E372" s="332"/>
      <c r="F372" s="251"/>
      <c r="G372" s="265"/>
      <c r="H372" s="246"/>
      <c r="I372" s="256"/>
      <c r="J372" s="256"/>
      <c r="K372" s="256"/>
    </row>
    <row r="373" spans="1:11" s="256" customFormat="1" ht="32.25" customHeight="1" thickBot="1">
      <c r="A373" s="218" t="s">
        <v>755</v>
      </c>
      <c r="B373" s="207" t="s">
        <v>766</v>
      </c>
      <c r="C373" s="333">
        <f>SUM(C363:C372)</f>
        <v>0</v>
      </c>
      <c r="D373" s="252">
        <f>SUM(D363:D372)</f>
        <v>0</v>
      </c>
      <c r="E373" s="333">
        <f>SUM(E363:E372)</f>
        <v>0</v>
      </c>
      <c r="F373" s="252">
        <f>SUM(F363:F372)</f>
        <v>0</v>
      </c>
      <c r="G373" s="266"/>
      <c r="H373" s="246"/>
      <c r="I373" s="247"/>
      <c r="J373" s="247"/>
      <c r="K373" s="247"/>
    </row>
    <row r="374" spans="1:8" s="247" customFormat="1" ht="14.25" outlineLevel="1">
      <c r="A374" s="217">
        <v>331</v>
      </c>
      <c r="B374" s="204"/>
      <c r="C374" s="334"/>
      <c r="D374" s="257"/>
      <c r="E374" s="334"/>
      <c r="F374" s="257"/>
      <c r="G374" s="264"/>
      <c r="H374" s="246"/>
    </row>
    <row r="375" spans="1:8" s="247" customFormat="1" ht="14.25" outlineLevel="1">
      <c r="A375" s="217">
        <f>A374+1</f>
        <v>332</v>
      </c>
      <c r="B375" s="204"/>
      <c r="C375" s="331"/>
      <c r="D375" s="244"/>
      <c r="E375" s="331"/>
      <c r="F375" s="244"/>
      <c r="G375" s="264"/>
      <c r="H375" s="246"/>
    </row>
    <row r="376" spans="1:8" s="247" customFormat="1" ht="14.25" outlineLevel="1">
      <c r="A376" s="217">
        <f aca="true" t="shared" si="32" ref="A376:A383">A375+1</f>
        <v>333</v>
      </c>
      <c r="B376" s="204"/>
      <c r="C376" s="331"/>
      <c r="D376" s="244"/>
      <c r="E376" s="331"/>
      <c r="F376" s="244"/>
      <c r="G376" s="264"/>
      <c r="H376" s="246"/>
    </row>
    <row r="377" spans="1:8" s="247" customFormat="1" ht="14.25" outlineLevel="1">
      <c r="A377" s="217">
        <f t="shared" si="32"/>
        <v>334</v>
      </c>
      <c r="B377" s="204"/>
      <c r="C377" s="331"/>
      <c r="D377" s="244"/>
      <c r="E377" s="331"/>
      <c r="F377" s="244"/>
      <c r="G377" s="264"/>
      <c r="H377" s="246"/>
    </row>
    <row r="378" spans="1:8" s="247" customFormat="1" ht="14.25" outlineLevel="1">
      <c r="A378" s="217">
        <f t="shared" si="32"/>
        <v>335</v>
      </c>
      <c r="B378" s="204"/>
      <c r="C378" s="331"/>
      <c r="D378" s="244"/>
      <c r="E378" s="331"/>
      <c r="F378" s="244"/>
      <c r="G378" s="264"/>
      <c r="H378" s="246"/>
    </row>
    <row r="379" spans="1:8" s="247" customFormat="1" ht="14.25" outlineLevel="1">
      <c r="A379" s="217">
        <f t="shared" si="32"/>
        <v>336</v>
      </c>
      <c r="B379" s="204"/>
      <c r="C379" s="331"/>
      <c r="D379" s="244"/>
      <c r="E379" s="331"/>
      <c r="F379" s="244"/>
      <c r="G379" s="264"/>
      <c r="H379" s="246"/>
    </row>
    <row r="380" spans="1:8" s="247" customFormat="1" ht="14.25" outlineLevel="1">
      <c r="A380" s="217">
        <f t="shared" si="32"/>
        <v>337</v>
      </c>
      <c r="B380" s="204"/>
      <c r="C380" s="331"/>
      <c r="D380" s="244"/>
      <c r="E380" s="331"/>
      <c r="F380" s="244"/>
      <c r="G380" s="264"/>
      <c r="H380" s="246"/>
    </row>
    <row r="381" spans="1:8" s="247" customFormat="1" ht="14.25" outlineLevel="1">
      <c r="A381" s="217">
        <f t="shared" si="32"/>
        <v>338</v>
      </c>
      <c r="B381" s="204"/>
      <c r="C381" s="331"/>
      <c r="D381" s="244"/>
      <c r="E381" s="331"/>
      <c r="F381" s="244"/>
      <c r="G381" s="264"/>
      <c r="H381" s="246"/>
    </row>
    <row r="382" spans="1:8" s="247" customFormat="1" ht="14.25" outlineLevel="1">
      <c r="A382" s="217">
        <f t="shared" si="32"/>
        <v>339</v>
      </c>
      <c r="B382" s="204"/>
      <c r="C382" s="331"/>
      <c r="D382" s="244"/>
      <c r="E382" s="331"/>
      <c r="F382" s="244"/>
      <c r="G382" s="264"/>
      <c r="H382" s="246"/>
    </row>
    <row r="383" spans="1:11" s="247" customFormat="1" ht="15.75" outlineLevel="1" thickBot="1">
      <c r="A383" s="219">
        <f t="shared" si="32"/>
        <v>340</v>
      </c>
      <c r="B383" s="205"/>
      <c r="C383" s="332"/>
      <c r="D383" s="251"/>
      <c r="E383" s="332"/>
      <c r="F383" s="251"/>
      <c r="G383" s="265"/>
      <c r="H383" s="246"/>
      <c r="I383" s="256"/>
      <c r="J383" s="256"/>
      <c r="K383" s="256"/>
    </row>
    <row r="384" spans="1:11" s="256" customFormat="1" ht="19.5" customHeight="1" thickBot="1">
      <c r="A384" s="218" t="s">
        <v>756</v>
      </c>
      <c r="B384" s="206" t="s">
        <v>767</v>
      </c>
      <c r="C384" s="333">
        <f>SUM(C374:C383)</f>
        <v>0</v>
      </c>
      <c r="D384" s="252">
        <f>SUM(D374:D383)</f>
        <v>0</v>
      </c>
      <c r="E384" s="333">
        <f>SUM(E374:E383)</f>
        <v>0</v>
      </c>
      <c r="F384" s="252">
        <f>SUM(F374:F383)</f>
        <v>0</v>
      </c>
      <c r="G384" s="266"/>
      <c r="H384" s="246"/>
      <c r="I384" s="247"/>
      <c r="J384" s="247"/>
      <c r="K384" s="247"/>
    </row>
    <row r="385" spans="1:8" s="247" customFormat="1" ht="14.25" outlineLevel="1">
      <c r="A385" s="215">
        <v>341</v>
      </c>
      <c r="B385" s="208"/>
      <c r="C385" s="331"/>
      <c r="D385" s="244"/>
      <c r="E385" s="331"/>
      <c r="F385" s="244"/>
      <c r="G385" s="245"/>
      <c r="H385" s="246"/>
    </row>
    <row r="386" spans="1:8" s="247" customFormat="1" ht="14.25" outlineLevel="1">
      <c r="A386" s="216">
        <f>A385+1</f>
        <v>342</v>
      </c>
      <c r="B386" s="202"/>
      <c r="C386" s="331"/>
      <c r="D386" s="244"/>
      <c r="E386" s="331"/>
      <c r="F386" s="244"/>
      <c r="G386" s="248"/>
      <c r="H386" s="246"/>
    </row>
    <row r="387" spans="1:8" s="247" customFormat="1" ht="14.25" outlineLevel="1">
      <c r="A387" s="216">
        <f aca="true" t="shared" si="33" ref="A387:A394">A386+1</f>
        <v>343</v>
      </c>
      <c r="B387" s="202"/>
      <c r="C387" s="331"/>
      <c r="D387" s="244"/>
      <c r="E387" s="331"/>
      <c r="F387" s="244"/>
      <c r="G387" s="248"/>
      <c r="H387" s="246"/>
    </row>
    <row r="388" spans="1:8" s="247" customFormat="1" ht="14.25" outlineLevel="1">
      <c r="A388" s="216">
        <f t="shared" si="33"/>
        <v>344</v>
      </c>
      <c r="B388" s="202"/>
      <c r="C388" s="331"/>
      <c r="D388" s="244"/>
      <c r="E388" s="331"/>
      <c r="F388" s="244"/>
      <c r="G388" s="248"/>
      <c r="H388" s="246"/>
    </row>
    <row r="389" spans="1:8" s="247" customFormat="1" ht="14.25" outlineLevel="1">
      <c r="A389" s="216">
        <f t="shared" si="33"/>
        <v>345</v>
      </c>
      <c r="B389" s="202"/>
      <c r="C389" s="331"/>
      <c r="D389" s="244"/>
      <c r="E389" s="331"/>
      <c r="F389" s="244"/>
      <c r="G389" s="248"/>
      <c r="H389" s="246"/>
    </row>
    <row r="390" spans="1:8" s="247" customFormat="1" ht="14.25" outlineLevel="1">
      <c r="A390" s="216">
        <f t="shared" si="33"/>
        <v>346</v>
      </c>
      <c r="B390" s="209"/>
      <c r="C390" s="331"/>
      <c r="D390" s="244"/>
      <c r="E390" s="331"/>
      <c r="F390" s="244"/>
      <c r="G390" s="250"/>
      <c r="H390" s="246"/>
    </row>
    <row r="391" spans="1:8" s="247" customFormat="1" ht="14.25" outlineLevel="1">
      <c r="A391" s="216">
        <f t="shared" si="33"/>
        <v>347</v>
      </c>
      <c r="B391" s="209"/>
      <c r="C391" s="331"/>
      <c r="D391" s="244"/>
      <c r="E391" s="331"/>
      <c r="F391" s="244"/>
      <c r="G391" s="250"/>
      <c r="H391" s="246"/>
    </row>
    <row r="392" spans="1:8" s="247" customFormat="1" ht="14.25" outlineLevel="1">
      <c r="A392" s="216">
        <f t="shared" si="33"/>
        <v>348</v>
      </c>
      <c r="B392" s="209"/>
      <c r="C392" s="331"/>
      <c r="D392" s="244"/>
      <c r="E392" s="331"/>
      <c r="F392" s="244"/>
      <c r="G392" s="250"/>
      <c r="H392" s="246"/>
    </row>
    <row r="393" spans="1:8" s="247" customFormat="1" ht="14.25" outlineLevel="1">
      <c r="A393" s="216">
        <f t="shared" si="33"/>
        <v>349</v>
      </c>
      <c r="B393" s="202"/>
      <c r="C393" s="331"/>
      <c r="D393" s="244"/>
      <c r="E393" s="331"/>
      <c r="F393" s="244"/>
      <c r="G393" s="248"/>
      <c r="H393" s="246"/>
    </row>
    <row r="394" spans="1:8" s="247" customFormat="1" ht="15" outlineLevel="1" thickBot="1">
      <c r="A394" s="216">
        <f t="shared" si="33"/>
        <v>350</v>
      </c>
      <c r="B394" s="209"/>
      <c r="C394" s="332"/>
      <c r="D394" s="251"/>
      <c r="E394" s="332"/>
      <c r="F394" s="251"/>
      <c r="G394" s="250"/>
      <c r="H394" s="246"/>
    </row>
    <row r="395" spans="1:8" s="256" customFormat="1" ht="31.5" customHeight="1" thickBot="1">
      <c r="A395" s="214" t="s">
        <v>757</v>
      </c>
      <c r="B395" s="210" t="s">
        <v>768</v>
      </c>
      <c r="C395" s="333">
        <f>SUM(C385:C394)</f>
        <v>0</v>
      </c>
      <c r="D395" s="252">
        <f>SUM(D385:D394)</f>
        <v>0</v>
      </c>
      <c r="E395" s="333">
        <f>SUM(E385:E394)</f>
        <v>0</v>
      </c>
      <c r="F395" s="252">
        <f>SUM(F385:F394)</f>
        <v>0</v>
      </c>
      <c r="G395" s="254"/>
      <c r="H395" s="246"/>
    </row>
    <row r="396" spans="1:8" s="247" customFormat="1" ht="14.25" outlineLevel="1">
      <c r="A396" s="215">
        <v>351</v>
      </c>
      <c r="B396" s="201"/>
      <c r="C396" s="334"/>
      <c r="D396" s="257"/>
      <c r="E396" s="334"/>
      <c r="F396" s="257"/>
      <c r="G396" s="258"/>
      <c r="H396" s="246"/>
    </row>
    <row r="397" spans="1:8" s="247" customFormat="1" ht="14.25" outlineLevel="1">
      <c r="A397" s="216">
        <f>A396+1</f>
        <v>352</v>
      </c>
      <c r="B397" s="202"/>
      <c r="C397" s="331"/>
      <c r="D397" s="244"/>
      <c r="E397" s="331"/>
      <c r="F397" s="244"/>
      <c r="G397" s="259"/>
      <c r="H397" s="246"/>
    </row>
    <row r="398" spans="1:8" s="247" customFormat="1" ht="15" outlineLevel="1">
      <c r="A398" s="216">
        <f aca="true" t="shared" si="34" ref="A398:A405">A397+1</f>
        <v>353</v>
      </c>
      <c r="B398" s="202"/>
      <c r="C398" s="331"/>
      <c r="D398" s="244"/>
      <c r="E398" s="331"/>
      <c r="F398" s="244"/>
      <c r="G398" s="260"/>
      <c r="H398" s="246"/>
    </row>
    <row r="399" spans="1:8" s="247" customFormat="1" ht="14.25" outlineLevel="1">
      <c r="A399" s="216">
        <f t="shared" si="34"/>
        <v>354</v>
      </c>
      <c r="B399" s="202"/>
      <c r="C399" s="331"/>
      <c r="D399" s="244"/>
      <c r="E399" s="331"/>
      <c r="F399" s="244"/>
      <c r="G399" s="259"/>
      <c r="H399" s="246"/>
    </row>
    <row r="400" spans="1:8" s="247" customFormat="1" ht="15.75" customHeight="1" outlineLevel="1">
      <c r="A400" s="216">
        <f t="shared" si="34"/>
        <v>355</v>
      </c>
      <c r="B400" s="202"/>
      <c r="C400" s="331"/>
      <c r="D400" s="244"/>
      <c r="E400" s="331"/>
      <c r="F400" s="244"/>
      <c r="G400" s="261"/>
      <c r="H400" s="246"/>
    </row>
    <row r="401" spans="1:8" s="247" customFormat="1" ht="15.75" customHeight="1" outlineLevel="1">
      <c r="A401" s="216">
        <f t="shared" si="34"/>
        <v>356</v>
      </c>
      <c r="B401" s="202"/>
      <c r="C401" s="331"/>
      <c r="D401" s="244"/>
      <c r="E401" s="331"/>
      <c r="F401" s="244"/>
      <c r="G401" s="261"/>
      <c r="H401" s="246"/>
    </row>
    <row r="402" spans="1:8" s="247" customFormat="1" ht="15.75" customHeight="1" outlineLevel="1">
      <c r="A402" s="216">
        <f t="shared" si="34"/>
        <v>357</v>
      </c>
      <c r="B402" s="202"/>
      <c r="C402" s="331"/>
      <c r="D402" s="244"/>
      <c r="E402" s="331"/>
      <c r="F402" s="244"/>
      <c r="G402" s="261"/>
      <c r="H402" s="246"/>
    </row>
    <row r="403" spans="1:8" s="247" customFormat="1" ht="15.75" customHeight="1" outlineLevel="1">
      <c r="A403" s="216">
        <f t="shared" si="34"/>
        <v>358</v>
      </c>
      <c r="B403" s="202"/>
      <c r="C403" s="331"/>
      <c r="D403" s="244"/>
      <c r="E403" s="331"/>
      <c r="F403" s="244"/>
      <c r="G403" s="262"/>
      <c r="H403" s="246"/>
    </row>
    <row r="404" spans="1:8" s="247" customFormat="1" ht="15.75" customHeight="1" outlineLevel="1">
      <c r="A404" s="216">
        <f t="shared" si="34"/>
        <v>359</v>
      </c>
      <c r="B404" s="202"/>
      <c r="C404" s="331"/>
      <c r="D404" s="244"/>
      <c r="E404" s="331"/>
      <c r="F404" s="244"/>
      <c r="G404" s="261"/>
      <c r="H404" s="246"/>
    </row>
    <row r="405" spans="1:8" s="247" customFormat="1" ht="15.75" customHeight="1" outlineLevel="1" thickBot="1">
      <c r="A405" s="216">
        <f t="shared" si="34"/>
        <v>360</v>
      </c>
      <c r="B405" s="202"/>
      <c r="C405" s="331"/>
      <c r="D405" s="244"/>
      <c r="E405" s="331"/>
      <c r="F405" s="244"/>
      <c r="G405" s="262"/>
      <c r="H405" s="246"/>
    </row>
    <row r="406" spans="1:8" s="256" customFormat="1" ht="15.75" thickBot="1">
      <c r="A406" s="218" t="s">
        <v>758</v>
      </c>
      <c r="B406" s="211" t="s">
        <v>769</v>
      </c>
      <c r="C406" s="333">
        <f>SUM(C396:C405)</f>
        <v>0</v>
      </c>
      <c r="D406" s="252">
        <f>SUM(D396:D405)</f>
        <v>0</v>
      </c>
      <c r="E406" s="333">
        <f>SUM(E396:E405)</f>
        <v>0</v>
      </c>
      <c r="F406" s="252">
        <f>SUM(F396:F405)</f>
        <v>0</v>
      </c>
      <c r="G406" s="266"/>
      <c r="H406" s="246"/>
    </row>
    <row r="407" spans="1:8" s="247" customFormat="1" ht="14.25" outlineLevel="1">
      <c r="A407" s="217">
        <v>361</v>
      </c>
      <c r="B407" s="204"/>
      <c r="C407" s="334"/>
      <c r="D407" s="257"/>
      <c r="E407" s="334"/>
      <c r="F407" s="257"/>
      <c r="G407" s="264"/>
      <c r="H407" s="246"/>
    </row>
    <row r="408" spans="1:8" s="247" customFormat="1" ht="14.25" outlineLevel="1">
      <c r="A408" s="217">
        <f>A407+1</f>
        <v>362</v>
      </c>
      <c r="B408" s="204"/>
      <c r="C408" s="331"/>
      <c r="D408" s="244"/>
      <c r="E408" s="331"/>
      <c r="F408" s="244"/>
      <c r="G408" s="264"/>
      <c r="H408" s="246"/>
    </row>
    <row r="409" spans="1:8" s="247" customFormat="1" ht="14.25" outlineLevel="1">
      <c r="A409" s="217">
        <f>1+A408</f>
        <v>363</v>
      </c>
      <c r="B409" s="204"/>
      <c r="C409" s="331"/>
      <c r="D409" s="244"/>
      <c r="E409" s="331"/>
      <c r="F409" s="244"/>
      <c r="G409" s="264"/>
      <c r="H409" s="246"/>
    </row>
    <row r="410" spans="1:8" s="247" customFormat="1" ht="14.25" outlineLevel="1">
      <c r="A410" s="217">
        <f aca="true" t="shared" si="35" ref="A410:A415">1+A409</f>
        <v>364</v>
      </c>
      <c r="B410" s="204"/>
      <c r="C410" s="331"/>
      <c r="D410" s="244"/>
      <c r="E410" s="331"/>
      <c r="F410" s="244"/>
      <c r="G410" s="264"/>
      <c r="H410" s="246"/>
    </row>
    <row r="411" spans="1:8" s="247" customFormat="1" ht="14.25" outlineLevel="1">
      <c r="A411" s="217">
        <f t="shared" si="35"/>
        <v>365</v>
      </c>
      <c r="B411" s="204"/>
      <c r="C411" s="331"/>
      <c r="D411" s="244"/>
      <c r="E411" s="331"/>
      <c r="F411" s="244"/>
      <c r="G411" s="264"/>
      <c r="H411" s="246"/>
    </row>
    <row r="412" spans="1:8" s="247" customFormat="1" ht="14.25" outlineLevel="1">
      <c r="A412" s="217">
        <f t="shared" si="35"/>
        <v>366</v>
      </c>
      <c r="B412" s="204"/>
      <c r="C412" s="331"/>
      <c r="D412" s="244"/>
      <c r="E412" s="331"/>
      <c r="F412" s="244"/>
      <c r="G412" s="264"/>
      <c r="H412" s="246"/>
    </row>
    <row r="413" spans="1:8" s="247" customFormat="1" ht="14.25" outlineLevel="1">
      <c r="A413" s="217">
        <f t="shared" si="35"/>
        <v>367</v>
      </c>
      <c r="B413" s="204"/>
      <c r="C413" s="331"/>
      <c r="D413" s="244"/>
      <c r="E413" s="331"/>
      <c r="F413" s="244"/>
      <c r="G413" s="264"/>
      <c r="H413" s="246"/>
    </row>
    <row r="414" spans="1:8" s="247" customFormat="1" ht="14.25" outlineLevel="1">
      <c r="A414" s="217">
        <f t="shared" si="35"/>
        <v>368</v>
      </c>
      <c r="B414" s="204"/>
      <c r="C414" s="331"/>
      <c r="D414" s="244"/>
      <c r="E414" s="331"/>
      <c r="F414" s="244"/>
      <c r="G414" s="264"/>
      <c r="H414" s="246"/>
    </row>
    <row r="415" spans="1:8" s="247" customFormat="1" ht="14.25" outlineLevel="1">
      <c r="A415" s="217">
        <f t="shared" si="35"/>
        <v>369</v>
      </c>
      <c r="B415" s="204"/>
      <c r="C415" s="331"/>
      <c r="D415" s="244"/>
      <c r="E415" s="331"/>
      <c r="F415" s="244"/>
      <c r="G415" s="264"/>
      <c r="H415" s="246"/>
    </row>
    <row r="416" spans="1:8" s="247" customFormat="1" ht="15" outlineLevel="1" thickBot="1">
      <c r="A416" s="217">
        <f>1+A415</f>
        <v>370</v>
      </c>
      <c r="B416" s="205"/>
      <c r="C416" s="332"/>
      <c r="D416" s="251"/>
      <c r="E416" s="332"/>
      <c r="F416" s="251"/>
      <c r="G416" s="265"/>
      <c r="H416" s="246"/>
    </row>
    <row r="417" spans="1:8" s="256" customFormat="1" ht="30.75" thickBot="1">
      <c r="A417" s="218" t="s">
        <v>759</v>
      </c>
      <c r="B417" s="211" t="s">
        <v>770</v>
      </c>
      <c r="C417" s="333">
        <f>SUM(C407:C416)</f>
        <v>0</v>
      </c>
      <c r="D417" s="252">
        <f>SUM(D407:D416)</f>
        <v>0</v>
      </c>
      <c r="E417" s="333">
        <f>SUM(E407:E416)</f>
        <v>0</v>
      </c>
      <c r="F417" s="252">
        <f>SUM(F407:F416)</f>
        <v>0</v>
      </c>
      <c r="G417" s="266"/>
      <c r="H417" s="255"/>
    </row>
    <row r="418" spans="1:8" s="247" customFormat="1" ht="14.25" outlineLevel="1">
      <c r="A418" s="217">
        <v>371</v>
      </c>
      <c r="B418" s="204"/>
      <c r="C418" s="334"/>
      <c r="D418" s="257"/>
      <c r="E418" s="334"/>
      <c r="F418" s="257"/>
      <c r="G418" s="264"/>
      <c r="H418" s="246"/>
    </row>
    <row r="419" spans="1:8" s="247" customFormat="1" ht="14.25" outlineLevel="1">
      <c r="A419" s="217">
        <f>A418+1</f>
        <v>372</v>
      </c>
      <c r="B419" s="204"/>
      <c r="C419" s="331"/>
      <c r="D419" s="244"/>
      <c r="E419" s="331"/>
      <c r="F419" s="244"/>
      <c r="G419" s="264"/>
      <c r="H419" s="246"/>
    </row>
    <row r="420" spans="1:8" s="247" customFormat="1" ht="14.25" outlineLevel="1">
      <c r="A420" s="217">
        <f aca="true" t="shared" si="36" ref="A420:A427">A419+1</f>
        <v>373</v>
      </c>
      <c r="B420" s="204"/>
      <c r="C420" s="331"/>
      <c r="D420" s="244"/>
      <c r="E420" s="331"/>
      <c r="F420" s="244"/>
      <c r="G420" s="264"/>
      <c r="H420" s="246"/>
    </row>
    <row r="421" spans="1:8" s="247" customFormat="1" ht="14.25" outlineLevel="1">
      <c r="A421" s="217">
        <f t="shared" si="36"/>
        <v>374</v>
      </c>
      <c r="B421" s="204"/>
      <c r="C421" s="331"/>
      <c r="D421" s="244"/>
      <c r="E421" s="331"/>
      <c r="F421" s="244"/>
      <c r="G421" s="264"/>
      <c r="H421" s="246"/>
    </row>
    <row r="422" spans="1:8" s="247" customFormat="1" ht="14.25" outlineLevel="1">
      <c r="A422" s="217">
        <f t="shared" si="36"/>
        <v>375</v>
      </c>
      <c r="B422" s="204"/>
      <c r="C422" s="331"/>
      <c r="D422" s="244"/>
      <c r="E422" s="331"/>
      <c r="F422" s="244"/>
      <c r="G422" s="264"/>
      <c r="H422" s="246"/>
    </row>
    <row r="423" spans="1:8" s="247" customFormat="1" ht="14.25" outlineLevel="1">
      <c r="A423" s="217">
        <f t="shared" si="36"/>
        <v>376</v>
      </c>
      <c r="B423" s="204"/>
      <c r="C423" s="331"/>
      <c r="D423" s="244"/>
      <c r="E423" s="331"/>
      <c r="F423" s="244"/>
      <c r="G423" s="264"/>
      <c r="H423" s="246"/>
    </row>
    <row r="424" spans="1:8" s="247" customFormat="1" ht="14.25" outlineLevel="1">
      <c r="A424" s="217">
        <f t="shared" si="36"/>
        <v>377</v>
      </c>
      <c r="B424" s="204"/>
      <c r="C424" s="331"/>
      <c r="D424" s="244"/>
      <c r="E424" s="331"/>
      <c r="F424" s="244"/>
      <c r="G424" s="264"/>
      <c r="H424" s="246"/>
    </row>
    <row r="425" spans="1:8" s="247" customFormat="1" ht="14.25" outlineLevel="1">
      <c r="A425" s="217">
        <f t="shared" si="36"/>
        <v>378</v>
      </c>
      <c r="B425" s="204"/>
      <c r="C425" s="331"/>
      <c r="D425" s="244"/>
      <c r="E425" s="331"/>
      <c r="F425" s="244"/>
      <c r="G425" s="264"/>
      <c r="H425" s="246"/>
    </row>
    <row r="426" spans="1:8" s="247" customFormat="1" ht="14.25" outlineLevel="1">
      <c r="A426" s="217">
        <f t="shared" si="36"/>
        <v>379</v>
      </c>
      <c r="B426" s="204"/>
      <c r="C426" s="331"/>
      <c r="D426" s="244"/>
      <c r="E426" s="331"/>
      <c r="F426" s="244"/>
      <c r="G426" s="264"/>
      <c r="H426" s="246"/>
    </row>
    <row r="427" spans="1:8" s="247" customFormat="1" ht="15" outlineLevel="1" thickBot="1">
      <c r="A427" s="217">
        <f t="shared" si="36"/>
        <v>380</v>
      </c>
      <c r="B427" s="205"/>
      <c r="C427" s="332"/>
      <c r="D427" s="251"/>
      <c r="E427" s="332"/>
      <c r="F427" s="251"/>
      <c r="G427" s="265"/>
      <c r="H427" s="246"/>
    </row>
    <row r="428" spans="1:11" s="256" customFormat="1" ht="34.5" customHeight="1" thickBot="1">
      <c r="A428" s="218" t="s">
        <v>760</v>
      </c>
      <c r="B428" s="207" t="s">
        <v>771</v>
      </c>
      <c r="C428" s="333">
        <f>SUM(C418:C427)</f>
        <v>0</v>
      </c>
      <c r="D428" s="252">
        <f>SUM(D418:D427)</f>
        <v>0</v>
      </c>
      <c r="E428" s="333">
        <f>SUM(E418:E427)</f>
        <v>0</v>
      </c>
      <c r="F428" s="252">
        <f>SUM(F418:F427)</f>
        <v>0</v>
      </c>
      <c r="G428" s="266"/>
      <c r="H428" s="255"/>
      <c r="I428" s="247"/>
      <c r="J428" s="247"/>
      <c r="K428" s="247"/>
    </row>
    <row r="429" spans="1:8" s="247" customFormat="1" ht="14.25" outlineLevel="1">
      <c r="A429" s="217">
        <v>381</v>
      </c>
      <c r="B429" s="204"/>
      <c r="C429" s="334"/>
      <c r="D429" s="257"/>
      <c r="E429" s="334"/>
      <c r="F429" s="257"/>
      <c r="G429" s="264"/>
      <c r="H429" s="246"/>
    </row>
    <row r="430" spans="1:8" s="247" customFormat="1" ht="14.25" outlineLevel="1">
      <c r="A430" s="217">
        <f>A429+1</f>
        <v>382</v>
      </c>
      <c r="B430" s="204"/>
      <c r="C430" s="331"/>
      <c r="D430" s="244"/>
      <c r="E430" s="331"/>
      <c r="F430" s="244"/>
      <c r="G430" s="264"/>
      <c r="H430" s="246"/>
    </row>
    <row r="431" spans="1:8" s="247" customFormat="1" ht="14.25" outlineLevel="1">
      <c r="A431" s="217">
        <f aca="true" t="shared" si="37" ref="A431:A438">A430+1</f>
        <v>383</v>
      </c>
      <c r="B431" s="204"/>
      <c r="C431" s="331"/>
      <c r="D431" s="244"/>
      <c r="E431" s="331"/>
      <c r="F431" s="244"/>
      <c r="G431" s="264"/>
      <c r="H431" s="246"/>
    </row>
    <row r="432" spans="1:8" s="247" customFormat="1" ht="14.25" outlineLevel="1">
      <c r="A432" s="217">
        <f t="shared" si="37"/>
        <v>384</v>
      </c>
      <c r="B432" s="204"/>
      <c r="C432" s="331"/>
      <c r="D432" s="244"/>
      <c r="E432" s="331"/>
      <c r="F432" s="244"/>
      <c r="G432" s="264"/>
      <c r="H432" s="246"/>
    </row>
    <row r="433" spans="1:8" s="247" customFormat="1" ht="14.25" outlineLevel="1">
      <c r="A433" s="217">
        <f t="shared" si="37"/>
        <v>385</v>
      </c>
      <c r="B433" s="204"/>
      <c r="C433" s="331"/>
      <c r="D433" s="244"/>
      <c r="E433" s="331"/>
      <c r="F433" s="244"/>
      <c r="G433" s="264"/>
      <c r="H433" s="246"/>
    </row>
    <row r="434" spans="1:8" s="247" customFormat="1" ht="14.25" outlineLevel="1">
      <c r="A434" s="217">
        <f t="shared" si="37"/>
        <v>386</v>
      </c>
      <c r="B434" s="204"/>
      <c r="C434" s="331"/>
      <c r="D434" s="244"/>
      <c r="E434" s="331"/>
      <c r="F434" s="244"/>
      <c r="G434" s="264"/>
      <c r="H434" s="246"/>
    </row>
    <row r="435" spans="1:8" s="247" customFormat="1" ht="14.25" outlineLevel="1">
      <c r="A435" s="217">
        <f t="shared" si="37"/>
        <v>387</v>
      </c>
      <c r="B435" s="204"/>
      <c r="C435" s="331"/>
      <c r="D435" s="244"/>
      <c r="E435" s="331"/>
      <c r="F435" s="244"/>
      <c r="G435" s="264"/>
      <c r="H435" s="246"/>
    </row>
    <row r="436" spans="1:8" s="247" customFormat="1" ht="14.25" outlineLevel="1">
      <c r="A436" s="217">
        <f t="shared" si="37"/>
        <v>388</v>
      </c>
      <c r="B436" s="204"/>
      <c r="C436" s="331"/>
      <c r="D436" s="244"/>
      <c r="E436" s="331"/>
      <c r="F436" s="244"/>
      <c r="G436" s="264"/>
      <c r="H436" s="246"/>
    </row>
    <row r="437" spans="1:8" s="247" customFormat="1" ht="14.25" outlineLevel="1">
      <c r="A437" s="217">
        <f t="shared" si="37"/>
        <v>389</v>
      </c>
      <c r="B437" s="204"/>
      <c r="C437" s="331"/>
      <c r="D437" s="244"/>
      <c r="E437" s="331"/>
      <c r="F437" s="244"/>
      <c r="G437" s="264"/>
      <c r="H437" s="246"/>
    </row>
    <row r="438" spans="1:11" s="247" customFormat="1" ht="15.75" outlineLevel="1" thickBot="1">
      <c r="A438" s="217">
        <f t="shared" si="37"/>
        <v>390</v>
      </c>
      <c r="B438" s="205"/>
      <c r="C438" s="332"/>
      <c r="D438" s="251"/>
      <c r="E438" s="332"/>
      <c r="F438" s="251"/>
      <c r="G438" s="265"/>
      <c r="H438" s="246"/>
      <c r="I438" s="256"/>
      <c r="J438" s="256"/>
      <c r="K438" s="256"/>
    </row>
    <row r="439" spans="1:11" s="256" customFormat="1" ht="30.75" thickBot="1">
      <c r="A439" s="218" t="s">
        <v>761</v>
      </c>
      <c r="B439" s="211" t="s">
        <v>772</v>
      </c>
      <c r="C439" s="333">
        <f>SUM(C429:C438)</f>
        <v>0</v>
      </c>
      <c r="D439" s="252">
        <f>SUM(D429:D438)</f>
        <v>0</v>
      </c>
      <c r="E439" s="333">
        <f>SUM(E429:E438)</f>
        <v>0</v>
      </c>
      <c r="F439" s="252">
        <f>SUM(F429:F438)</f>
        <v>0</v>
      </c>
      <c r="G439" s="266"/>
      <c r="H439" s="246"/>
      <c r="I439" s="247"/>
      <c r="J439" s="247"/>
      <c r="K439" s="247"/>
    </row>
    <row r="440" spans="1:8" s="247" customFormat="1" ht="14.25" outlineLevel="1">
      <c r="A440" s="217">
        <v>391</v>
      </c>
      <c r="B440" s="204"/>
      <c r="C440" s="334"/>
      <c r="D440" s="257"/>
      <c r="E440" s="334"/>
      <c r="F440" s="257"/>
      <c r="G440" s="264"/>
      <c r="H440" s="246"/>
    </row>
    <row r="441" spans="1:8" s="247" customFormat="1" ht="14.25" outlineLevel="1">
      <c r="A441" s="217">
        <f>A440+1</f>
        <v>392</v>
      </c>
      <c r="B441" s="204"/>
      <c r="C441" s="331"/>
      <c r="D441" s="244"/>
      <c r="E441" s="331"/>
      <c r="F441" s="244"/>
      <c r="G441" s="264"/>
      <c r="H441" s="246"/>
    </row>
    <row r="442" spans="1:8" s="247" customFormat="1" ht="14.25" outlineLevel="1">
      <c r="A442" s="217">
        <f aca="true" t="shared" si="38" ref="A442:A449">A441+1</f>
        <v>393</v>
      </c>
      <c r="B442" s="204"/>
      <c r="C442" s="331"/>
      <c r="D442" s="244"/>
      <c r="E442" s="331"/>
      <c r="F442" s="244"/>
      <c r="G442" s="264"/>
      <c r="H442" s="246"/>
    </row>
    <row r="443" spans="1:8" s="247" customFormat="1" ht="14.25" outlineLevel="1">
      <c r="A443" s="217">
        <f t="shared" si="38"/>
        <v>394</v>
      </c>
      <c r="B443" s="204"/>
      <c r="C443" s="331"/>
      <c r="D443" s="244"/>
      <c r="E443" s="331"/>
      <c r="F443" s="244"/>
      <c r="G443" s="264"/>
      <c r="H443" s="246"/>
    </row>
    <row r="444" spans="1:8" s="247" customFormat="1" ht="14.25" outlineLevel="1">
      <c r="A444" s="217">
        <f t="shared" si="38"/>
        <v>395</v>
      </c>
      <c r="B444" s="204"/>
      <c r="C444" s="331"/>
      <c r="D444" s="244"/>
      <c r="E444" s="331"/>
      <c r="F444" s="244"/>
      <c r="G444" s="264"/>
      <c r="H444" s="246"/>
    </row>
    <row r="445" spans="1:8" s="247" customFormat="1" ht="14.25" outlineLevel="1">
      <c r="A445" s="217">
        <f t="shared" si="38"/>
        <v>396</v>
      </c>
      <c r="B445" s="204"/>
      <c r="C445" s="331"/>
      <c r="D445" s="244"/>
      <c r="E445" s="331"/>
      <c r="F445" s="244"/>
      <c r="G445" s="264"/>
      <c r="H445" s="246"/>
    </row>
    <row r="446" spans="1:8" s="247" customFormat="1" ht="14.25" outlineLevel="1">
      <c r="A446" s="217">
        <f t="shared" si="38"/>
        <v>397</v>
      </c>
      <c r="B446" s="204"/>
      <c r="C446" s="331"/>
      <c r="D446" s="244"/>
      <c r="E446" s="331"/>
      <c r="F446" s="244"/>
      <c r="G446" s="264"/>
      <c r="H446" s="246"/>
    </row>
    <row r="447" spans="1:8" s="247" customFormat="1" ht="14.25" outlineLevel="1">
      <c r="A447" s="217">
        <f t="shared" si="38"/>
        <v>398</v>
      </c>
      <c r="B447" s="204"/>
      <c r="C447" s="331"/>
      <c r="D447" s="244"/>
      <c r="E447" s="331"/>
      <c r="F447" s="244"/>
      <c r="G447" s="264"/>
      <c r="H447" s="246"/>
    </row>
    <row r="448" spans="1:8" s="247" customFormat="1" ht="14.25" outlineLevel="1">
      <c r="A448" s="217">
        <f t="shared" si="38"/>
        <v>399</v>
      </c>
      <c r="B448" s="204"/>
      <c r="C448" s="331"/>
      <c r="D448" s="244"/>
      <c r="E448" s="331"/>
      <c r="F448" s="244"/>
      <c r="G448" s="264"/>
      <c r="H448" s="246"/>
    </row>
    <row r="449" spans="1:11" s="247" customFormat="1" ht="15.75" outlineLevel="1" thickBot="1">
      <c r="A449" s="217">
        <f t="shared" si="38"/>
        <v>400</v>
      </c>
      <c r="B449" s="205"/>
      <c r="C449" s="332"/>
      <c r="D449" s="251"/>
      <c r="E449" s="332"/>
      <c r="F449" s="251"/>
      <c r="G449" s="265"/>
      <c r="H449" s="246"/>
      <c r="I449" s="256"/>
      <c r="J449" s="256"/>
      <c r="K449" s="256"/>
    </row>
    <row r="450" spans="1:11" s="256" customFormat="1" ht="30.75" thickBot="1">
      <c r="A450" s="218" t="s">
        <v>762</v>
      </c>
      <c r="B450" s="207" t="s">
        <v>773</v>
      </c>
      <c r="C450" s="333">
        <f>SUM(C440:C449)</f>
        <v>0</v>
      </c>
      <c r="D450" s="252">
        <f>SUM(D440:D449)</f>
        <v>0</v>
      </c>
      <c r="E450" s="333">
        <f>SUM(E440:E449)</f>
        <v>0</v>
      </c>
      <c r="F450" s="252">
        <f>SUM(F440:F449)</f>
        <v>0</v>
      </c>
      <c r="G450" s="266"/>
      <c r="H450" s="246"/>
      <c r="I450" s="247"/>
      <c r="J450" s="247"/>
      <c r="K450" s="247"/>
    </row>
    <row r="451" spans="1:8" s="247" customFormat="1" ht="14.25" outlineLevel="1">
      <c r="A451" s="217">
        <v>401</v>
      </c>
      <c r="B451" s="204"/>
      <c r="C451" s="334"/>
      <c r="D451" s="257"/>
      <c r="E451" s="334"/>
      <c r="F451" s="257"/>
      <c r="G451" s="264"/>
      <c r="H451" s="246"/>
    </row>
    <row r="452" spans="1:8" s="247" customFormat="1" ht="14.25" outlineLevel="1">
      <c r="A452" s="217">
        <f>A451+1</f>
        <v>402</v>
      </c>
      <c r="B452" s="204"/>
      <c r="C452" s="331"/>
      <c r="D452" s="244"/>
      <c r="E452" s="331"/>
      <c r="F452" s="244"/>
      <c r="G452" s="264"/>
      <c r="H452" s="246"/>
    </row>
    <row r="453" spans="1:8" s="247" customFormat="1" ht="14.25" outlineLevel="1">
      <c r="A453" s="217">
        <f aca="true" t="shared" si="39" ref="A453:A460">A452+1</f>
        <v>403</v>
      </c>
      <c r="B453" s="204"/>
      <c r="C453" s="331"/>
      <c r="D453" s="244"/>
      <c r="E453" s="331"/>
      <c r="F453" s="244"/>
      <c r="G453" s="264"/>
      <c r="H453" s="246"/>
    </row>
    <row r="454" spans="1:8" s="247" customFormat="1" ht="14.25" outlineLevel="1">
      <c r="A454" s="217">
        <f t="shared" si="39"/>
        <v>404</v>
      </c>
      <c r="B454" s="204"/>
      <c r="C454" s="331"/>
      <c r="D454" s="244"/>
      <c r="E454" s="331"/>
      <c r="F454" s="244"/>
      <c r="G454" s="264"/>
      <c r="H454" s="246"/>
    </row>
    <row r="455" spans="1:8" s="247" customFormat="1" ht="14.25" outlineLevel="1">
      <c r="A455" s="217">
        <f t="shared" si="39"/>
        <v>405</v>
      </c>
      <c r="B455" s="204"/>
      <c r="C455" s="331"/>
      <c r="D455" s="244"/>
      <c r="E455" s="331"/>
      <c r="F455" s="244"/>
      <c r="G455" s="264"/>
      <c r="H455" s="246"/>
    </row>
    <row r="456" spans="1:8" s="247" customFormat="1" ht="14.25" outlineLevel="1">
      <c r="A456" s="217">
        <f t="shared" si="39"/>
        <v>406</v>
      </c>
      <c r="B456" s="204"/>
      <c r="C456" s="331"/>
      <c r="D456" s="244"/>
      <c r="E456" s="331"/>
      <c r="F456" s="244"/>
      <c r="G456" s="264"/>
      <c r="H456" s="246"/>
    </row>
    <row r="457" spans="1:8" s="247" customFormat="1" ht="14.25" outlineLevel="1">
      <c r="A457" s="217">
        <f t="shared" si="39"/>
        <v>407</v>
      </c>
      <c r="B457" s="204"/>
      <c r="C457" s="331"/>
      <c r="D457" s="244"/>
      <c r="E457" s="331"/>
      <c r="F457" s="244"/>
      <c r="G457" s="264"/>
      <c r="H457" s="246"/>
    </row>
    <row r="458" spans="1:8" s="247" customFormat="1" ht="14.25" outlineLevel="1">
      <c r="A458" s="217">
        <f t="shared" si="39"/>
        <v>408</v>
      </c>
      <c r="B458" s="204"/>
      <c r="C458" s="331"/>
      <c r="D458" s="244"/>
      <c r="E458" s="331"/>
      <c r="F458" s="244"/>
      <c r="G458" s="264"/>
      <c r="H458" s="246"/>
    </row>
    <row r="459" spans="1:8" s="247" customFormat="1" ht="14.25" outlineLevel="1">
      <c r="A459" s="217">
        <f t="shared" si="39"/>
        <v>409</v>
      </c>
      <c r="B459" s="204"/>
      <c r="C459" s="331"/>
      <c r="D459" s="244"/>
      <c r="E459" s="331"/>
      <c r="F459" s="244"/>
      <c r="G459" s="264"/>
      <c r="H459" s="246"/>
    </row>
    <row r="460" spans="1:11" s="247" customFormat="1" ht="15.75" outlineLevel="1" thickBot="1">
      <c r="A460" s="219">
        <f t="shared" si="39"/>
        <v>410</v>
      </c>
      <c r="B460" s="205"/>
      <c r="C460" s="332"/>
      <c r="D460" s="251"/>
      <c r="E460" s="332"/>
      <c r="F460" s="251"/>
      <c r="G460" s="265"/>
      <c r="H460" s="246"/>
      <c r="I460" s="256"/>
      <c r="J460" s="256"/>
      <c r="K460" s="256"/>
    </row>
    <row r="461" spans="1:11" s="256" customFormat="1" ht="19.5" customHeight="1" thickBot="1">
      <c r="A461" s="218" t="s">
        <v>775</v>
      </c>
      <c r="B461" s="206" t="s">
        <v>774</v>
      </c>
      <c r="C461" s="333">
        <f>SUM(C451:C460)</f>
        <v>0</v>
      </c>
      <c r="D461" s="252">
        <f>SUM(D451:D460)</f>
        <v>0</v>
      </c>
      <c r="E461" s="333">
        <f>SUM(E451:E460)</f>
        <v>0</v>
      </c>
      <c r="F461" s="252">
        <f>SUM(F451:F460)</f>
        <v>0</v>
      </c>
      <c r="G461" s="266"/>
      <c r="H461" s="246"/>
      <c r="I461" s="247"/>
      <c r="J461" s="247"/>
      <c r="K461" s="247"/>
    </row>
    <row r="462" spans="1:8" s="247" customFormat="1" ht="14.25" outlineLevel="1">
      <c r="A462" s="215">
        <v>411</v>
      </c>
      <c r="B462" s="208"/>
      <c r="C462" s="331"/>
      <c r="D462" s="244"/>
      <c r="E462" s="331"/>
      <c r="F462" s="244"/>
      <c r="G462" s="245"/>
      <c r="H462" s="246"/>
    </row>
    <row r="463" spans="1:8" s="247" customFormat="1" ht="14.25" outlineLevel="1">
      <c r="A463" s="216">
        <f>A462+1</f>
        <v>412</v>
      </c>
      <c r="B463" s="202"/>
      <c r="C463" s="331"/>
      <c r="D463" s="244"/>
      <c r="E463" s="331"/>
      <c r="F463" s="244"/>
      <c r="G463" s="248"/>
      <c r="H463" s="246"/>
    </row>
    <row r="464" spans="1:8" s="247" customFormat="1" ht="14.25" outlineLevel="1">
      <c r="A464" s="216">
        <f aca="true" t="shared" si="40" ref="A464:A471">A463+1</f>
        <v>413</v>
      </c>
      <c r="B464" s="202"/>
      <c r="C464" s="331"/>
      <c r="D464" s="244"/>
      <c r="E464" s="331"/>
      <c r="F464" s="244"/>
      <c r="G464" s="248"/>
      <c r="H464" s="246"/>
    </row>
    <row r="465" spans="1:8" s="247" customFormat="1" ht="14.25" outlineLevel="1">
      <c r="A465" s="216">
        <f t="shared" si="40"/>
        <v>414</v>
      </c>
      <c r="B465" s="202"/>
      <c r="C465" s="331"/>
      <c r="D465" s="244"/>
      <c r="E465" s="331"/>
      <c r="F465" s="244"/>
      <c r="G465" s="248"/>
      <c r="H465" s="246"/>
    </row>
    <row r="466" spans="1:8" s="247" customFormat="1" ht="14.25" outlineLevel="1">
      <c r="A466" s="216">
        <f t="shared" si="40"/>
        <v>415</v>
      </c>
      <c r="B466" s="202"/>
      <c r="C466" s="331"/>
      <c r="D466" s="244"/>
      <c r="E466" s="331"/>
      <c r="F466" s="244"/>
      <c r="G466" s="248"/>
      <c r="H466" s="246"/>
    </row>
    <row r="467" spans="1:8" s="247" customFormat="1" ht="14.25" outlineLevel="1">
      <c r="A467" s="216">
        <f t="shared" si="40"/>
        <v>416</v>
      </c>
      <c r="B467" s="209"/>
      <c r="C467" s="331"/>
      <c r="D467" s="244"/>
      <c r="E467" s="331"/>
      <c r="F467" s="244"/>
      <c r="G467" s="250"/>
      <c r="H467" s="246"/>
    </row>
    <row r="468" spans="1:8" s="247" customFormat="1" ht="14.25" outlineLevel="1">
      <c r="A468" s="216">
        <f t="shared" si="40"/>
        <v>417</v>
      </c>
      <c r="B468" s="209"/>
      <c r="C468" s="331"/>
      <c r="D468" s="244"/>
      <c r="E468" s="331"/>
      <c r="F468" s="244"/>
      <c r="G468" s="250"/>
      <c r="H468" s="246"/>
    </row>
    <row r="469" spans="1:8" s="247" customFormat="1" ht="14.25" outlineLevel="1">
      <c r="A469" s="216">
        <f t="shared" si="40"/>
        <v>418</v>
      </c>
      <c r="B469" s="209"/>
      <c r="C469" s="331"/>
      <c r="D469" s="244"/>
      <c r="E469" s="331"/>
      <c r="F469" s="244"/>
      <c r="G469" s="250"/>
      <c r="H469" s="246"/>
    </row>
    <row r="470" spans="1:8" s="247" customFormat="1" ht="14.25" outlineLevel="1">
      <c r="A470" s="216">
        <f t="shared" si="40"/>
        <v>419</v>
      </c>
      <c r="B470" s="202"/>
      <c r="C470" s="331"/>
      <c r="D470" s="244"/>
      <c r="E470" s="331"/>
      <c r="F470" s="244"/>
      <c r="G470" s="248"/>
      <c r="H470" s="246"/>
    </row>
    <row r="471" spans="1:8" s="247" customFormat="1" ht="15" outlineLevel="1" thickBot="1">
      <c r="A471" s="216">
        <f t="shared" si="40"/>
        <v>420</v>
      </c>
      <c r="B471" s="209"/>
      <c r="C471" s="332"/>
      <c r="D471" s="251"/>
      <c r="E471" s="332"/>
      <c r="F471" s="251"/>
      <c r="G471" s="250"/>
      <c r="H471" s="246"/>
    </row>
    <row r="472" spans="1:8" s="256" customFormat="1" ht="20.25" customHeight="1" thickBot="1">
      <c r="A472" s="214" t="s">
        <v>776</v>
      </c>
      <c r="B472" s="212" t="s">
        <v>790</v>
      </c>
      <c r="C472" s="333">
        <f>SUM(C462:C471)</f>
        <v>0</v>
      </c>
      <c r="D472" s="252">
        <f>SUM(D462:D471)</f>
        <v>0</v>
      </c>
      <c r="E472" s="333">
        <f>SUM(E462:E471)</f>
        <v>0</v>
      </c>
      <c r="F472" s="252">
        <f>SUM(F462:F471)</f>
        <v>0</v>
      </c>
      <c r="G472" s="254"/>
      <c r="H472" s="255"/>
    </row>
    <row r="473" spans="1:8" s="247" customFormat="1" ht="14.25" outlineLevel="1">
      <c r="A473" s="215">
        <v>421</v>
      </c>
      <c r="B473" s="201"/>
      <c r="C473" s="334"/>
      <c r="D473" s="257"/>
      <c r="E473" s="334"/>
      <c r="F473" s="257"/>
      <c r="G473" s="258"/>
      <c r="H473" s="246"/>
    </row>
    <row r="474" spans="1:8" s="247" customFormat="1" ht="14.25" outlineLevel="1">
      <c r="A474" s="216">
        <f>A473+1</f>
        <v>422</v>
      </c>
      <c r="B474" s="202"/>
      <c r="C474" s="331"/>
      <c r="D474" s="244"/>
      <c r="E474" s="331"/>
      <c r="F474" s="244"/>
      <c r="G474" s="259"/>
      <c r="H474" s="246"/>
    </row>
    <row r="475" spans="1:8" s="247" customFormat="1" ht="15" outlineLevel="1">
      <c r="A475" s="216">
        <f aca="true" t="shared" si="41" ref="A475:A482">A474+1</f>
        <v>423</v>
      </c>
      <c r="B475" s="202"/>
      <c r="C475" s="331"/>
      <c r="D475" s="244"/>
      <c r="E475" s="331"/>
      <c r="F475" s="244"/>
      <c r="G475" s="260"/>
      <c r="H475" s="246"/>
    </row>
    <row r="476" spans="1:8" s="247" customFormat="1" ht="14.25" outlineLevel="1">
      <c r="A476" s="216">
        <f t="shared" si="41"/>
        <v>424</v>
      </c>
      <c r="B476" s="202"/>
      <c r="C476" s="331"/>
      <c r="D476" s="244"/>
      <c r="E476" s="331"/>
      <c r="F476" s="244"/>
      <c r="G476" s="259"/>
      <c r="H476" s="246"/>
    </row>
    <row r="477" spans="1:8" s="247" customFormat="1" ht="15.75" customHeight="1" outlineLevel="1">
      <c r="A477" s="216">
        <f t="shared" si="41"/>
        <v>425</v>
      </c>
      <c r="B477" s="202"/>
      <c r="C477" s="331"/>
      <c r="D477" s="244"/>
      <c r="E477" s="331"/>
      <c r="F477" s="244"/>
      <c r="G477" s="261"/>
      <c r="H477" s="246"/>
    </row>
    <row r="478" spans="1:8" s="247" customFormat="1" ht="15.75" customHeight="1" outlineLevel="1">
      <c r="A478" s="216">
        <f t="shared" si="41"/>
        <v>426</v>
      </c>
      <c r="B478" s="202"/>
      <c r="C478" s="331"/>
      <c r="D478" s="244"/>
      <c r="E478" s="331"/>
      <c r="F478" s="244"/>
      <c r="G478" s="261"/>
      <c r="H478" s="246"/>
    </row>
    <row r="479" spans="1:8" s="247" customFormat="1" ht="15.75" customHeight="1" outlineLevel="1">
      <c r="A479" s="216">
        <f t="shared" si="41"/>
        <v>427</v>
      </c>
      <c r="B479" s="202"/>
      <c r="C479" s="331"/>
      <c r="D479" s="244"/>
      <c r="E479" s="331"/>
      <c r="F479" s="244"/>
      <c r="G479" s="261"/>
      <c r="H479" s="246"/>
    </row>
    <row r="480" spans="1:8" s="247" customFormat="1" ht="15.75" customHeight="1" outlineLevel="1">
      <c r="A480" s="216">
        <f t="shared" si="41"/>
        <v>428</v>
      </c>
      <c r="B480" s="202"/>
      <c r="C480" s="331"/>
      <c r="D480" s="244"/>
      <c r="E480" s="331"/>
      <c r="F480" s="244"/>
      <c r="G480" s="262"/>
      <c r="H480" s="246"/>
    </row>
    <row r="481" spans="1:8" s="247" customFormat="1" ht="15.75" customHeight="1" outlineLevel="1">
      <c r="A481" s="216">
        <f t="shared" si="41"/>
        <v>429</v>
      </c>
      <c r="B481" s="202"/>
      <c r="C481" s="331"/>
      <c r="D481" s="244"/>
      <c r="E481" s="331"/>
      <c r="F481" s="244"/>
      <c r="G481" s="261"/>
      <c r="H481" s="246"/>
    </row>
    <row r="482" spans="1:8" s="247" customFormat="1" ht="15.75" customHeight="1" outlineLevel="1" thickBot="1">
      <c r="A482" s="216">
        <f t="shared" si="41"/>
        <v>430</v>
      </c>
      <c r="B482" s="202"/>
      <c r="C482" s="331"/>
      <c r="D482" s="244"/>
      <c r="E482" s="331"/>
      <c r="F482" s="244"/>
      <c r="G482" s="262"/>
      <c r="H482" s="246"/>
    </row>
    <row r="483" spans="1:8" s="256" customFormat="1" ht="17.25" customHeight="1" thickBot="1">
      <c r="A483" s="218" t="s">
        <v>777</v>
      </c>
      <c r="B483" s="206" t="s">
        <v>791</v>
      </c>
      <c r="C483" s="333">
        <f>SUM(C473:C482)</f>
        <v>0</v>
      </c>
      <c r="D483" s="252">
        <f>SUM(D473:D482)</f>
        <v>0</v>
      </c>
      <c r="E483" s="333">
        <f>SUM(E473:E482)</f>
        <v>0</v>
      </c>
      <c r="F483" s="252">
        <f>SUM(F473:F482)</f>
        <v>0</v>
      </c>
      <c r="G483" s="266"/>
      <c r="H483" s="255"/>
    </row>
    <row r="484" spans="1:8" s="247" customFormat="1" ht="14.25" outlineLevel="1">
      <c r="A484" s="217">
        <v>431</v>
      </c>
      <c r="B484" s="204"/>
      <c r="C484" s="334"/>
      <c r="D484" s="257"/>
      <c r="E484" s="334"/>
      <c r="F484" s="257"/>
      <c r="G484" s="264"/>
      <c r="H484" s="246"/>
    </row>
    <row r="485" spans="1:8" s="247" customFormat="1" ht="14.25" outlineLevel="1">
      <c r="A485" s="217">
        <f>A484+1</f>
        <v>432</v>
      </c>
      <c r="B485" s="204"/>
      <c r="C485" s="331"/>
      <c r="D485" s="244"/>
      <c r="E485" s="331"/>
      <c r="F485" s="244"/>
      <c r="G485" s="264"/>
      <c r="H485" s="246"/>
    </row>
    <row r="486" spans="1:8" s="247" customFormat="1" ht="14.25" outlineLevel="1">
      <c r="A486" s="217">
        <f>1+A485</f>
        <v>433</v>
      </c>
      <c r="B486" s="204"/>
      <c r="C486" s="331"/>
      <c r="D486" s="244"/>
      <c r="E486" s="331"/>
      <c r="F486" s="244"/>
      <c r="G486" s="264"/>
      <c r="H486" s="246"/>
    </row>
    <row r="487" spans="1:8" s="247" customFormat="1" ht="14.25" outlineLevel="1">
      <c r="A487" s="217">
        <f aca="true" t="shared" si="42" ref="A487:A492">1+A486</f>
        <v>434</v>
      </c>
      <c r="B487" s="204"/>
      <c r="C487" s="331"/>
      <c r="D487" s="244"/>
      <c r="E487" s="331"/>
      <c r="F487" s="244"/>
      <c r="G487" s="264"/>
      <c r="H487" s="246"/>
    </row>
    <row r="488" spans="1:8" s="247" customFormat="1" ht="14.25" outlineLevel="1">
      <c r="A488" s="217">
        <f t="shared" si="42"/>
        <v>435</v>
      </c>
      <c r="B488" s="204"/>
      <c r="C488" s="331"/>
      <c r="D488" s="244"/>
      <c r="E488" s="331"/>
      <c r="F488" s="244"/>
      <c r="G488" s="264"/>
      <c r="H488" s="246"/>
    </row>
    <row r="489" spans="1:8" s="247" customFormat="1" ht="14.25" outlineLevel="1">
      <c r="A489" s="217">
        <f t="shared" si="42"/>
        <v>436</v>
      </c>
      <c r="B489" s="204"/>
      <c r="C489" s="331"/>
      <c r="D489" s="244"/>
      <c r="E489" s="331"/>
      <c r="F489" s="244"/>
      <c r="G489" s="264"/>
      <c r="H489" s="246"/>
    </row>
    <row r="490" spans="1:8" s="247" customFormat="1" ht="14.25" outlineLevel="1">
      <c r="A490" s="217">
        <f t="shared" si="42"/>
        <v>437</v>
      </c>
      <c r="B490" s="204"/>
      <c r="C490" s="331"/>
      <c r="D490" s="244"/>
      <c r="E490" s="331"/>
      <c r="F490" s="244"/>
      <c r="G490" s="264"/>
      <c r="H490" s="246"/>
    </row>
    <row r="491" spans="1:8" s="247" customFormat="1" ht="14.25" outlineLevel="1">
      <c r="A491" s="217">
        <f t="shared" si="42"/>
        <v>438</v>
      </c>
      <c r="B491" s="204"/>
      <c r="C491" s="331"/>
      <c r="D491" s="244"/>
      <c r="E491" s="331"/>
      <c r="F491" s="244"/>
      <c r="G491" s="264"/>
      <c r="H491" s="246"/>
    </row>
    <row r="492" spans="1:8" s="247" customFormat="1" ht="14.25" outlineLevel="1">
      <c r="A492" s="217">
        <f t="shared" si="42"/>
        <v>439</v>
      </c>
      <c r="B492" s="204"/>
      <c r="C492" s="331"/>
      <c r="D492" s="244"/>
      <c r="E492" s="331"/>
      <c r="F492" s="244"/>
      <c r="G492" s="264"/>
      <c r="H492" s="246"/>
    </row>
    <row r="493" spans="1:8" s="247" customFormat="1" ht="15" outlineLevel="1" thickBot="1">
      <c r="A493" s="217">
        <f>1+A492</f>
        <v>440</v>
      </c>
      <c r="B493" s="205"/>
      <c r="C493" s="332"/>
      <c r="D493" s="251"/>
      <c r="E493" s="332"/>
      <c r="F493" s="251"/>
      <c r="G493" s="265"/>
      <c r="H493" s="246"/>
    </row>
    <row r="494" spans="1:8" s="256" customFormat="1" ht="30.75" thickBot="1">
      <c r="A494" s="218" t="s">
        <v>778</v>
      </c>
      <c r="B494" s="211" t="s">
        <v>792</v>
      </c>
      <c r="C494" s="333">
        <f>SUM(C484:C493)</f>
        <v>0</v>
      </c>
      <c r="D494" s="252">
        <f>SUM(D484:D493)</f>
        <v>0</v>
      </c>
      <c r="E494" s="333">
        <f>SUM(E484:E493)</f>
        <v>0</v>
      </c>
      <c r="F494" s="252">
        <f>SUM(F484:F493)</f>
        <v>0</v>
      </c>
      <c r="G494" s="266"/>
      <c r="H494" s="255"/>
    </row>
    <row r="495" spans="1:8" s="247" customFormat="1" ht="14.25" outlineLevel="1">
      <c r="A495" s="217">
        <v>441</v>
      </c>
      <c r="B495" s="204"/>
      <c r="C495" s="334"/>
      <c r="D495" s="257"/>
      <c r="E495" s="334"/>
      <c r="F495" s="257"/>
      <c r="G495" s="264"/>
      <c r="H495" s="246"/>
    </row>
    <row r="496" spans="1:8" s="247" customFormat="1" ht="14.25" outlineLevel="1">
      <c r="A496" s="217">
        <f>A495+1</f>
        <v>442</v>
      </c>
      <c r="B496" s="204"/>
      <c r="C496" s="331"/>
      <c r="D496" s="244"/>
      <c r="E496" s="331"/>
      <c r="F496" s="244"/>
      <c r="G496" s="264"/>
      <c r="H496" s="246"/>
    </row>
    <row r="497" spans="1:8" s="247" customFormat="1" ht="14.25" outlineLevel="1">
      <c r="A497" s="217">
        <f aca="true" t="shared" si="43" ref="A497:A504">A496+1</f>
        <v>443</v>
      </c>
      <c r="B497" s="204"/>
      <c r="C497" s="331"/>
      <c r="D497" s="244"/>
      <c r="E497" s="331"/>
      <c r="F497" s="244"/>
      <c r="G497" s="264"/>
      <c r="H497" s="246"/>
    </row>
    <row r="498" spans="1:8" s="247" customFormat="1" ht="14.25" outlineLevel="1">
      <c r="A498" s="217">
        <f t="shared" si="43"/>
        <v>444</v>
      </c>
      <c r="B498" s="204"/>
      <c r="C498" s="331"/>
      <c r="D498" s="244"/>
      <c r="E498" s="331"/>
      <c r="F498" s="244"/>
      <c r="G498" s="264"/>
      <c r="H498" s="246"/>
    </row>
    <row r="499" spans="1:8" s="247" customFormat="1" ht="14.25" outlineLevel="1">
      <c r="A499" s="217">
        <f t="shared" si="43"/>
        <v>445</v>
      </c>
      <c r="B499" s="204"/>
      <c r="C499" s="331"/>
      <c r="D499" s="244"/>
      <c r="E499" s="331"/>
      <c r="F499" s="244"/>
      <c r="G499" s="264"/>
      <c r="H499" s="246"/>
    </row>
    <row r="500" spans="1:8" s="247" customFormat="1" ht="14.25" outlineLevel="1">
      <c r="A500" s="217">
        <f t="shared" si="43"/>
        <v>446</v>
      </c>
      <c r="B500" s="204"/>
      <c r="C500" s="331"/>
      <c r="D500" s="244"/>
      <c r="E500" s="331"/>
      <c r="F500" s="244"/>
      <c r="G500" s="264"/>
      <c r="H500" s="246"/>
    </row>
    <row r="501" spans="1:8" s="247" customFormat="1" ht="14.25" outlineLevel="1">
      <c r="A501" s="217">
        <f t="shared" si="43"/>
        <v>447</v>
      </c>
      <c r="B501" s="204"/>
      <c r="C501" s="331"/>
      <c r="D501" s="244"/>
      <c r="E501" s="331"/>
      <c r="F501" s="244"/>
      <c r="G501" s="264"/>
      <c r="H501" s="246"/>
    </row>
    <row r="502" spans="1:8" s="247" customFormat="1" ht="14.25" outlineLevel="1">
      <c r="A502" s="217">
        <f t="shared" si="43"/>
        <v>448</v>
      </c>
      <c r="B502" s="204"/>
      <c r="C502" s="331"/>
      <c r="D502" s="244"/>
      <c r="E502" s="331"/>
      <c r="F502" s="244"/>
      <c r="G502" s="264"/>
      <c r="H502" s="246"/>
    </row>
    <row r="503" spans="1:8" s="247" customFormat="1" ht="14.25" outlineLevel="1">
      <c r="A503" s="217">
        <f t="shared" si="43"/>
        <v>449</v>
      </c>
      <c r="B503" s="204"/>
      <c r="C503" s="331"/>
      <c r="D503" s="244"/>
      <c r="E503" s="331"/>
      <c r="F503" s="244"/>
      <c r="G503" s="264"/>
      <c r="H503" s="246"/>
    </row>
    <row r="504" spans="1:8" s="247" customFormat="1" ht="15" outlineLevel="1" thickBot="1">
      <c r="A504" s="217">
        <f t="shared" si="43"/>
        <v>450</v>
      </c>
      <c r="B504" s="205"/>
      <c r="C504" s="332"/>
      <c r="D504" s="251"/>
      <c r="E504" s="332"/>
      <c r="F504" s="251"/>
      <c r="G504" s="265"/>
      <c r="H504" s="246"/>
    </row>
    <row r="505" spans="1:11" s="256" customFormat="1" ht="34.5" customHeight="1" thickBot="1">
      <c r="A505" s="218" t="s">
        <v>779</v>
      </c>
      <c r="B505" s="207" t="s">
        <v>793</v>
      </c>
      <c r="C505" s="333">
        <f>SUM(C495:C504)</f>
        <v>0</v>
      </c>
      <c r="D505" s="252">
        <f>SUM(D495:D504)</f>
        <v>0</v>
      </c>
      <c r="E505" s="333">
        <f>SUM(E495:E504)</f>
        <v>0</v>
      </c>
      <c r="F505" s="252">
        <f>SUM(F495:F504)</f>
        <v>0</v>
      </c>
      <c r="G505" s="266"/>
      <c r="H505" s="255"/>
      <c r="I505" s="247"/>
      <c r="J505" s="247"/>
      <c r="K505" s="247"/>
    </row>
    <row r="506" spans="1:8" s="247" customFormat="1" ht="14.25" outlineLevel="1">
      <c r="A506" s="217">
        <v>451</v>
      </c>
      <c r="B506" s="204"/>
      <c r="C506" s="334"/>
      <c r="D506" s="257"/>
      <c r="E506" s="334"/>
      <c r="F506" s="257"/>
      <c r="G506" s="264"/>
      <c r="H506" s="246"/>
    </row>
    <row r="507" spans="1:8" s="247" customFormat="1" ht="14.25" outlineLevel="1">
      <c r="A507" s="217">
        <f>A506+1</f>
        <v>452</v>
      </c>
      <c r="B507" s="204"/>
      <c r="C507" s="331"/>
      <c r="D507" s="244"/>
      <c r="E507" s="331"/>
      <c r="F507" s="244"/>
      <c r="G507" s="264"/>
      <c r="H507" s="246"/>
    </row>
    <row r="508" spans="1:8" s="247" customFormat="1" ht="14.25" outlineLevel="1">
      <c r="A508" s="217">
        <f aca="true" t="shared" si="44" ref="A508:A515">A507+1</f>
        <v>453</v>
      </c>
      <c r="B508" s="204"/>
      <c r="C508" s="331"/>
      <c r="D508" s="244"/>
      <c r="E508" s="331"/>
      <c r="F508" s="244"/>
      <c r="G508" s="264"/>
      <c r="H508" s="246"/>
    </row>
    <row r="509" spans="1:8" s="247" customFormat="1" ht="14.25" outlineLevel="1">
      <c r="A509" s="217">
        <f t="shared" si="44"/>
        <v>454</v>
      </c>
      <c r="B509" s="204"/>
      <c r="C509" s="331"/>
      <c r="D509" s="244"/>
      <c r="E509" s="331"/>
      <c r="F509" s="244"/>
      <c r="G509" s="264"/>
      <c r="H509" s="246"/>
    </row>
    <row r="510" spans="1:8" s="247" customFormat="1" ht="14.25" outlineLevel="1">
      <c r="A510" s="217">
        <f t="shared" si="44"/>
        <v>455</v>
      </c>
      <c r="B510" s="204"/>
      <c r="C510" s="331"/>
      <c r="D510" s="244"/>
      <c r="E510" s="331"/>
      <c r="F510" s="244"/>
      <c r="G510" s="264"/>
      <c r="H510" s="246"/>
    </row>
    <row r="511" spans="1:8" s="247" customFormat="1" ht="14.25" outlineLevel="1">
      <c r="A511" s="217">
        <f t="shared" si="44"/>
        <v>456</v>
      </c>
      <c r="B511" s="204"/>
      <c r="C511" s="331"/>
      <c r="D511" s="244"/>
      <c r="E511" s="331"/>
      <c r="F511" s="244"/>
      <c r="G511" s="264"/>
      <c r="H511" s="246"/>
    </row>
    <row r="512" spans="1:8" s="247" customFormat="1" ht="14.25" outlineLevel="1">
      <c r="A512" s="217">
        <f t="shared" si="44"/>
        <v>457</v>
      </c>
      <c r="B512" s="204"/>
      <c r="C512" s="331"/>
      <c r="D512" s="244"/>
      <c r="E512" s="331"/>
      <c r="F512" s="244"/>
      <c r="G512" s="264"/>
      <c r="H512" s="246"/>
    </row>
    <row r="513" spans="1:8" s="247" customFormat="1" ht="14.25" outlineLevel="1">
      <c r="A513" s="217">
        <f t="shared" si="44"/>
        <v>458</v>
      </c>
      <c r="B513" s="204"/>
      <c r="C513" s="331"/>
      <c r="D513" s="244"/>
      <c r="E513" s="331"/>
      <c r="F513" s="244"/>
      <c r="G513" s="264"/>
      <c r="H513" s="246"/>
    </row>
    <row r="514" spans="1:8" s="247" customFormat="1" ht="14.25" outlineLevel="1">
      <c r="A514" s="217">
        <f t="shared" si="44"/>
        <v>459</v>
      </c>
      <c r="B514" s="204"/>
      <c r="C514" s="331"/>
      <c r="D514" s="244"/>
      <c r="E514" s="331"/>
      <c r="F514" s="244"/>
      <c r="G514" s="264"/>
      <c r="H514" s="246"/>
    </row>
    <row r="515" spans="1:11" s="247" customFormat="1" ht="15.75" outlineLevel="1" thickBot="1">
      <c r="A515" s="217">
        <f t="shared" si="44"/>
        <v>460</v>
      </c>
      <c r="B515" s="205"/>
      <c r="C515" s="332"/>
      <c r="D515" s="251"/>
      <c r="E515" s="332"/>
      <c r="F515" s="251"/>
      <c r="G515" s="265"/>
      <c r="H515" s="246"/>
      <c r="I515" s="256"/>
      <c r="J515" s="256"/>
      <c r="K515" s="256"/>
    </row>
    <row r="516" spans="1:11" s="256" customFormat="1" ht="15.75" thickBot="1">
      <c r="A516" s="218" t="s">
        <v>780</v>
      </c>
      <c r="B516" s="211" t="s">
        <v>794</v>
      </c>
      <c r="C516" s="333">
        <f>SUM(C506:C515)</f>
        <v>0</v>
      </c>
      <c r="D516" s="252">
        <f>SUM(D506:D515)</f>
        <v>0</v>
      </c>
      <c r="E516" s="333">
        <f>SUM(E506:E515)</f>
        <v>0</v>
      </c>
      <c r="F516" s="252">
        <f>SUM(F506:F515)</f>
        <v>0</v>
      </c>
      <c r="G516" s="266"/>
      <c r="H516" s="246"/>
      <c r="I516" s="247"/>
      <c r="J516" s="247"/>
      <c r="K516" s="247"/>
    </row>
    <row r="517" spans="1:8" s="247" customFormat="1" ht="14.25" outlineLevel="1">
      <c r="A517" s="217">
        <v>461</v>
      </c>
      <c r="B517" s="204"/>
      <c r="C517" s="334"/>
      <c r="D517" s="257"/>
      <c r="E517" s="334"/>
      <c r="F517" s="257"/>
      <c r="G517" s="264"/>
      <c r="H517" s="246"/>
    </row>
    <row r="518" spans="1:8" s="247" customFormat="1" ht="14.25" outlineLevel="1">
      <c r="A518" s="217">
        <f>A517+1</f>
        <v>462</v>
      </c>
      <c r="B518" s="204"/>
      <c r="C518" s="331"/>
      <c r="D518" s="244"/>
      <c r="E518" s="331"/>
      <c r="F518" s="244"/>
      <c r="G518" s="264"/>
      <c r="H518" s="246"/>
    </row>
    <row r="519" spans="1:8" s="247" customFormat="1" ht="14.25" outlineLevel="1">
      <c r="A519" s="217">
        <f aca="true" t="shared" si="45" ref="A519:A526">A518+1</f>
        <v>463</v>
      </c>
      <c r="B519" s="204"/>
      <c r="C519" s="331"/>
      <c r="D519" s="244"/>
      <c r="E519" s="331"/>
      <c r="F519" s="244"/>
      <c r="G519" s="264"/>
      <c r="H519" s="246"/>
    </row>
    <row r="520" spans="1:8" s="247" customFormat="1" ht="14.25" outlineLevel="1">
      <c r="A520" s="217">
        <f t="shared" si="45"/>
        <v>464</v>
      </c>
      <c r="B520" s="204"/>
      <c r="C520" s="331"/>
      <c r="D520" s="244"/>
      <c r="E520" s="331"/>
      <c r="F520" s="244"/>
      <c r="G520" s="264"/>
      <c r="H520" s="246"/>
    </row>
    <row r="521" spans="1:8" s="247" customFormat="1" ht="14.25" outlineLevel="1">
      <c r="A521" s="217">
        <f t="shared" si="45"/>
        <v>465</v>
      </c>
      <c r="B521" s="204"/>
      <c r="C521" s="331"/>
      <c r="D521" s="244"/>
      <c r="E521" s="331"/>
      <c r="F521" s="244"/>
      <c r="G521" s="264"/>
      <c r="H521" s="246"/>
    </row>
    <row r="522" spans="1:8" s="247" customFormat="1" ht="14.25" outlineLevel="1">
      <c r="A522" s="217">
        <f t="shared" si="45"/>
        <v>466</v>
      </c>
      <c r="B522" s="204"/>
      <c r="C522" s="331"/>
      <c r="D522" s="244"/>
      <c r="E522" s="331"/>
      <c r="F522" s="244"/>
      <c r="G522" s="264"/>
      <c r="H522" s="246"/>
    </row>
    <row r="523" spans="1:8" s="247" customFormat="1" ht="14.25" outlineLevel="1">
      <c r="A523" s="217">
        <f t="shared" si="45"/>
        <v>467</v>
      </c>
      <c r="B523" s="204"/>
      <c r="C523" s="331"/>
      <c r="D523" s="244"/>
      <c r="E523" s="331"/>
      <c r="F523" s="244"/>
      <c r="G523" s="264"/>
      <c r="H523" s="246"/>
    </row>
    <row r="524" spans="1:8" s="247" customFormat="1" ht="14.25" outlineLevel="1">
      <c r="A524" s="217">
        <f t="shared" si="45"/>
        <v>468</v>
      </c>
      <c r="B524" s="204"/>
      <c r="C524" s="331"/>
      <c r="D524" s="244"/>
      <c r="E524" s="331"/>
      <c r="F524" s="244"/>
      <c r="G524" s="264"/>
      <c r="H524" s="246"/>
    </row>
    <row r="525" spans="1:8" s="247" customFormat="1" ht="14.25" outlineLevel="1">
      <c r="A525" s="217">
        <f t="shared" si="45"/>
        <v>469</v>
      </c>
      <c r="B525" s="204"/>
      <c r="C525" s="331"/>
      <c r="D525" s="244"/>
      <c r="E525" s="331"/>
      <c r="F525" s="244"/>
      <c r="G525" s="264"/>
      <c r="H525" s="246"/>
    </row>
    <row r="526" spans="1:11" s="247" customFormat="1" ht="15.75" outlineLevel="1" thickBot="1">
      <c r="A526" s="217">
        <f t="shared" si="45"/>
        <v>470</v>
      </c>
      <c r="B526" s="205"/>
      <c r="C526" s="332"/>
      <c r="D526" s="251"/>
      <c r="E526" s="332"/>
      <c r="F526" s="251"/>
      <c r="G526" s="265"/>
      <c r="H526" s="246"/>
      <c r="I526" s="256"/>
      <c r="J526" s="256"/>
      <c r="K526" s="256"/>
    </row>
    <row r="527" spans="1:11" s="256" customFormat="1" ht="32.25" customHeight="1" thickBot="1">
      <c r="A527" s="218" t="s">
        <v>781</v>
      </c>
      <c r="B527" s="207" t="s">
        <v>795</v>
      </c>
      <c r="C527" s="333">
        <f>SUM(C517:C526)</f>
        <v>0</v>
      </c>
      <c r="D527" s="252">
        <f>SUM(D517:D526)</f>
        <v>0</v>
      </c>
      <c r="E527" s="333">
        <f>SUM(E517:E526)</f>
        <v>0</v>
      </c>
      <c r="F527" s="252">
        <f>SUM(F517:F526)</f>
        <v>0</v>
      </c>
      <c r="G527" s="266"/>
      <c r="H527" s="246"/>
      <c r="I527" s="247"/>
      <c r="J527" s="247"/>
      <c r="K527" s="247"/>
    </row>
    <row r="528" spans="1:8" s="247" customFormat="1" ht="14.25" outlineLevel="1">
      <c r="A528" s="217">
        <v>471</v>
      </c>
      <c r="B528" s="204"/>
      <c r="C528" s="334"/>
      <c r="D528" s="257"/>
      <c r="E528" s="334"/>
      <c r="F528" s="257"/>
      <c r="G528" s="264"/>
      <c r="H528" s="246"/>
    </row>
    <row r="529" spans="1:8" s="247" customFormat="1" ht="14.25" outlineLevel="1">
      <c r="A529" s="217">
        <f>A528+1</f>
        <v>472</v>
      </c>
      <c r="B529" s="204"/>
      <c r="C529" s="331"/>
      <c r="D529" s="244"/>
      <c r="E529" s="331"/>
      <c r="F529" s="244"/>
      <c r="G529" s="264"/>
      <c r="H529" s="246"/>
    </row>
    <row r="530" spans="1:8" s="247" customFormat="1" ht="14.25" outlineLevel="1">
      <c r="A530" s="217">
        <f aca="true" t="shared" si="46" ref="A530:A537">A529+1</f>
        <v>473</v>
      </c>
      <c r="B530" s="204"/>
      <c r="C530" s="331"/>
      <c r="D530" s="244"/>
      <c r="E530" s="331"/>
      <c r="F530" s="244"/>
      <c r="G530" s="264"/>
      <c r="H530" s="246"/>
    </row>
    <row r="531" spans="1:8" s="247" customFormat="1" ht="14.25" outlineLevel="1">
      <c r="A531" s="217">
        <f t="shared" si="46"/>
        <v>474</v>
      </c>
      <c r="B531" s="204"/>
      <c r="C531" s="331"/>
      <c r="D531" s="244"/>
      <c r="E531" s="331"/>
      <c r="F531" s="244"/>
      <c r="G531" s="264"/>
      <c r="H531" s="246"/>
    </row>
    <row r="532" spans="1:8" s="247" customFormat="1" ht="14.25" outlineLevel="1">
      <c r="A532" s="217">
        <f t="shared" si="46"/>
        <v>475</v>
      </c>
      <c r="B532" s="204"/>
      <c r="C532" s="331"/>
      <c r="D532" s="244"/>
      <c r="E532" s="331"/>
      <c r="F532" s="244"/>
      <c r="G532" s="264"/>
      <c r="H532" s="246"/>
    </row>
    <row r="533" spans="1:8" s="247" customFormat="1" ht="14.25" outlineLevel="1">
      <c r="A533" s="217">
        <f t="shared" si="46"/>
        <v>476</v>
      </c>
      <c r="B533" s="204"/>
      <c r="C533" s="331"/>
      <c r="D533" s="244"/>
      <c r="E533" s="331"/>
      <c r="F533" s="244"/>
      <c r="G533" s="264"/>
      <c r="H533" s="246"/>
    </row>
    <row r="534" spans="1:8" s="247" customFormat="1" ht="14.25" outlineLevel="1">
      <c r="A534" s="217">
        <f t="shared" si="46"/>
        <v>477</v>
      </c>
      <c r="B534" s="204"/>
      <c r="C534" s="331"/>
      <c r="D534" s="244"/>
      <c r="E534" s="331"/>
      <c r="F534" s="244"/>
      <c r="G534" s="264"/>
      <c r="H534" s="246"/>
    </row>
    <row r="535" spans="1:8" s="247" customFormat="1" ht="14.25" outlineLevel="1">
      <c r="A535" s="217">
        <f t="shared" si="46"/>
        <v>478</v>
      </c>
      <c r="B535" s="204"/>
      <c r="C535" s="331"/>
      <c r="D535" s="244"/>
      <c r="E535" s="331"/>
      <c r="F535" s="244"/>
      <c r="G535" s="264"/>
      <c r="H535" s="246"/>
    </row>
    <row r="536" spans="1:8" s="247" customFormat="1" ht="14.25" outlineLevel="1">
      <c r="A536" s="217">
        <f t="shared" si="46"/>
        <v>479</v>
      </c>
      <c r="B536" s="204"/>
      <c r="C536" s="331"/>
      <c r="D536" s="244"/>
      <c r="E536" s="331"/>
      <c r="F536" s="244"/>
      <c r="G536" s="264"/>
      <c r="H536" s="246"/>
    </row>
    <row r="537" spans="1:11" s="247" customFormat="1" ht="15.75" outlineLevel="1" thickBot="1">
      <c r="A537" s="219">
        <f t="shared" si="46"/>
        <v>480</v>
      </c>
      <c r="B537" s="205"/>
      <c r="C537" s="332"/>
      <c r="D537" s="251"/>
      <c r="E537" s="332"/>
      <c r="F537" s="251"/>
      <c r="G537" s="265"/>
      <c r="H537" s="246"/>
      <c r="I537" s="256"/>
      <c r="J537" s="256"/>
      <c r="K537" s="256"/>
    </row>
    <row r="538" spans="1:11" s="256" customFormat="1" ht="45.75" thickBot="1">
      <c r="A538" s="218" t="s">
        <v>782</v>
      </c>
      <c r="B538" s="211" t="s">
        <v>796</v>
      </c>
      <c r="C538" s="333">
        <f>SUM(C528:C537)</f>
        <v>0</v>
      </c>
      <c r="D538" s="252">
        <f>SUM(D528:D537)</f>
        <v>0</v>
      </c>
      <c r="E538" s="333">
        <f>SUM(E528:E537)</f>
        <v>0</v>
      </c>
      <c r="F538" s="252">
        <f>SUM(F528:F537)</f>
        <v>0</v>
      </c>
      <c r="G538" s="266"/>
      <c r="H538" s="246"/>
      <c r="I538" s="247"/>
      <c r="J538" s="247"/>
      <c r="K538" s="247"/>
    </row>
    <row r="539" spans="1:8" s="247" customFormat="1" ht="20.25" customHeight="1" outlineLevel="1">
      <c r="A539" s="215">
        <v>481</v>
      </c>
      <c r="B539" s="208"/>
      <c r="C539" s="331"/>
      <c r="D539" s="244"/>
      <c r="E539" s="331"/>
      <c r="F539" s="244"/>
      <c r="G539" s="245"/>
      <c r="H539" s="246"/>
    </row>
    <row r="540" spans="1:8" s="247" customFormat="1" ht="14.25" outlineLevel="1">
      <c r="A540" s="216">
        <f>A539+1</f>
        <v>482</v>
      </c>
      <c r="B540" s="202"/>
      <c r="C540" s="331"/>
      <c r="D540" s="244"/>
      <c r="E540" s="331"/>
      <c r="F540" s="244"/>
      <c r="G540" s="248"/>
      <c r="H540" s="246"/>
    </row>
    <row r="541" spans="1:8" s="247" customFormat="1" ht="14.25" outlineLevel="1">
      <c r="A541" s="216">
        <f aca="true" t="shared" si="47" ref="A541:A548">A540+1</f>
        <v>483</v>
      </c>
      <c r="B541" s="202"/>
      <c r="C541" s="331"/>
      <c r="D541" s="244"/>
      <c r="E541" s="331"/>
      <c r="F541" s="244"/>
      <c r="G541" s="248"/>
      <c r="H541" s="246"/>
    </row>
    <row r="542" spans="1:8" s="247" customFormat="1" ht="14.25" outlineLevel="1">
      <c r="A542" s="216">
        <f t="shared" si="47"/>
        <v>484</v>
      </c>
      <c r="B542" s="202"/>
      <c r="C542" s="331"/>
      <c r="D542" s="244"/>
      <c r="E542" s="331"/>
      <c r="F542" s="244"/>
      <c r="G542" s="248"/>
      <c r="H542" s="246"/>
    </row>
    <row r="543" spans="1:8" s="247" customFormat="1" ht="14.25" outlineLevel="1">
      <c r="A543" s="216">
        <f t="shared" si="47"/>
        <v>485</v>
      </c>
      <c r="B543" s="202"/>
      <c r="C543" s="331"/>
      <c r="D543" s="244"/>
      <c r="E543" s="331"/>
      <c r="F543" s="244"/>
      <c r="G543" s="248"/>
      <c r="H543" s="246"/>
    </row>
    <row r="544" spans="1:8" s="247" customFormat="1" ht="14.25" outlineLevel="1">
      <c r="A544" s="216">
        <f t="shared" si="47"/>
        <v>486</v>
      </c>
      <c r="B544" s="209"/>
      <c r="C544" s="331"/>
      <c r="D544" s="244"/>
      <c r="E544" s="331"/>
      <c r="F544" s="244"/>
      <c r="G544" s="250"/>
      <c r="H544" s="246"/>
    </row>
    <row r="545" spans="1:8" s="247" customFormat="1" ht="14.25" outlineLevel="1">
      <c r="A545" s="216">
        <f t="shared" si="47"/>
        <v>487</v>
      </c>
      <c r="B545" s="209"/>
      <c r="C545" s="331"/>
      <c r="D545" s="244"/>
      <c r="E545" s="331"/>
      <c r="F545" s="244"/>
      <c r="G545" s="250"/>
      <c r="H545" s="246"/>
    </row>
    <row r="546" spans="1:8" s="247" customFormat="1" ht="14.25" outlineLevel="1">
      <c r="A546" s="216">
        <f t="shared" si="47"/>
        <v>488</v>
      </c>
      <c r="B546" s="209"/>
      <c r="C546" s="331"/>
      <c r="D546" s="244"/>
      <c r="E546" s="331"/>
      <c r="F546" s="244"/>
      <c r="G546" s="250"/>
      <c r="H546" s="246"/>
    </row>
    <row r="547" spans="1:8" s="247" customFormat="1" ht="14.25" outlineLevel="1">
      <c r="A547" s="216">
        <f t="shared" si="47"/>
        <v>489</v>
      </c>
      <c r="B547" s="202"/>
      <c r="C547" s="331"/>
      <c r="D547" s="244"/>
      <c r="E547" s="331"/>
      <c r="F547" s="244"/>
      <c r="G547" s="248"/>
      <c r="H547" s="246"/>
    </row>
    <row r="548" spans="1:8" s="247" customFormat="1" ht="15" outlineLevel="1" thickBot="1">
      <c r="A548" s="216">
        <f t="shared" si="47"/>
        <v>490</v>
      </c>
      <c r="B548" s="209"/>
      <c r="C548" s="332"/>
      <c r="D548" s="251"/>
      <c r="E548" s="332"/>
      <c r="F548" s="251"/>
      <c r="G548" s="250"/>
      <c r="H548" s="246"/>
    </row>
    <row r="549" spans="1:8" s="256" customFormat="1" ht="25.5" customHeight="1" thickBot="1">
      <c r="A549" s="214" t="s">
        <v>783</v>
      </c>
      <c r="B549" s="210" t="s">
        <v>797</v>
      </c>
      <c r="C549" s="333">
        <f>SUM(C539:C548)</f>
        <v>0</v>
      </c>
      <c r="D549" s="252">
        <f>SUM(D539:D548)</f>
        <v>0</v>
      </c>
      <c r="E549" s="333">
        <f>SUM(E539:E548)</f>
        <v>0</v>
      </c>
      <c r="F549" s="252">
        <f>SUM(F539:F548)</f>
        <v>0</v>
      </c>
      <c r="G549" s="254"/>
      <c r="H549" s="246"/>
    </row>
    <row r="550" spans="1:8" s="247" customFormat="1" ht="14.25" outlineLevel="1">
      <c r="A550" s="215">
        <v>491</v>
      </c>
      <c r="B550" s="201"/>
      <c r="C550" s="334"/>
      <c r="D550" s="257"/>
      <c r="E550" s="334"/>
      <c r="F550" s="257"/>
      <c r="G550" s="258"/>
      <c r="H550" s="246"/>
    </row>
    <row r="551" spans="1:8" s="247" customFormat="1" ht="14.25" outlineLevel="1">
      <c r="A551" s="216">
        <f>A550+1</f>
        <v>492</v>
      </c>
      <c r="B551" s="202"/>
      <c r="C551" s="331"/>
      <c r="D551" s="244"/>
      <c r="E551" s="331"/>
      <c r="F551" s="244"/>
      <c r="G551" s="259"/>
      <c r="H551" s="246"/>
    </row>
    <row r="552" spans="1:8" s="247" customFormat="1" ht="15" outlineLevel="1">
      <c r="A552" s="216">
        <f aca="true" t="shared" si="48" ref="A552:A559">A551+1</f>
        <v>493</v>
      </c>
      <c r="B552" s="202"/>
      <c r="C552" s="331"/>
      <c r="D552" s="244"/>
      <c r="E552" s="331"/>
      <c r="F552" s="244"/>
      <c r="G552" s="260"/>
      <c r="H552" s="246"/>
    </row>
    <row r="553" spans="1:8" s="247" customFormat="1" ht="14.25" outlineLevel="1">
      <c r="A553" s="216">
        <f t="shared" si="48"/>
        <v>494</v>
      </c>
      <c r="B553" s="202"/>
      <c r="C553" s="331"/>
      <c r="D553" s="244"/>
      <c r="E553" s="331"/>
      <c r="F553" s="244"/>
      <c r="G553" s="259"/>
      <c r="H553" s="246"/>
    </row>
    <row r="554" spans="1:8" s="247" customFormat="1" ht="15.75" customHeight="1" outlineLevel="1">
      <c r="A554" s="216">
        <f t="shared" si="48"/>
        <v>495</v>
      </c>
      <c r="B554" s="202"/>
      <c r="C554" s="331"/>
      <c r="D554" s="244"/>
      <c r="E554" s="331"/>
      <c r="F554" s="244"/>
      <c r="G554" s="261"/>
      <c r="H554" s="246"/>
    </row>
    <row r="555" spans="1:8" s="247" customFormat="1" ht="15.75" customHeight="1" outlineLevel="1">
      <c r="A555" s="216">
        <f t="shared" si="48"/>
        <v>496</v>
      </c>
      <c r="B555" s="202"/>
      <c r="C555" s="331"/>
      <c r="D555" s="244"/>
      <c r="E555" s="331"/>
      <c r="F555" s="244"/>
      <c r="G555" s="261"/>
      <c r="H555" s="246"/>
    </row>
    <row r="556" spans="1:8" s="247" customFormat="1" ht="15.75" customHeight="1" outlineLevel="1">
      <c r="A556" s="216">
        <f t="shared" si="48"/>
        <v>497</v>
      </c>
      <c r="B556" s="202"/>
      <c r="C556" s="331"/>
      <c r="D556" s="244"/>
      <c r="E556" s="331"/>
      <c r="F556" s="244"/>
      <c r="G556" s="261"/>
      <c r="H556" s="246"/>
    </row>
    <row r="557" spans="1:8" s="247" customFormat="1" ht="15.75" customHeight="1" outlineLevel="1">
      <c r="A557" s="216">
        <f t="shared" si="48"/>
        <v>498</v>
      </c>
      <c r="B557" s="202"/>
      <c r="C557" s="331"/>
      <c r="D557" s="244"/>
      <c r="E557" s="331"/>
      <c r="F557" s="244"/>
      <c r="G557" s="262"/>
      <c r="H557" s="246"/>
    </row>
    <row r="558" spans="1:8" s="247" customFormat="1" ht="15.75" customHeight="1" outlineLevel="1">
      <c r="A558" s="216">
        <f t="shared" si="48"/>
        <v>499</v>
      </c>
      <c r="B558" s="202"/>
      <c r="C558" s="331"/>
      <c r="D558" s="244"/>
      <c r="E558" s="331"/>
      <c r="F558" s="244"/>
      <c r="G558" s="261"/>
      <c r="H558" s="246"/>
    </row>
    <row r="559" spans="1:8" s="247" customFormat="1" ht="15.75" customHeight="1" outlineLevel="1" thickBot="1">
      <c r="A559" s="216">
        <f t="shared" si="48"/>
        <v>500</v>
      </c>
      <c r="B559" s="202"/>
      <c r="C559" s="331"/>
      <c r="D559" s="244"/>
      <c r="E559" s="331"/>
      <c r="F559" s="244"/>
      <c r="G559" s="262"/>
      <c r="H559" s="246"/>
    </row>
    <row r="560" spans="1:8" s="256" customFormat="1" ht="15.75" thickBot="1">
      <c r="A560" s="218" t="s">
        <v>784</v>
      </c>
      <c r="B560" s="211" t="s">
        <v>798</v>
      </c>
      <c r="C560" s="333">
        <f>SUM(C550:C559)</f>
        <v>0</v>
      </c>
      <c r="D560" s="252">
        <f>SUM(D550:D559)</f>
        <v>0</v>
      </c>
      <c r="E560" s="333">
        <f>SUM(E550:E559)</f>
        <v>0</v>
      </c>
      <c r="F560" s="252">
        <f>SUM(F550:F559)</f>
        <v>0</v>
      </c>
      <c r="G560" s="266"/>
      <c r="H560" s="246"/>
    </row>
    <row r="561" spans="1:8" s="247" customFormat="1" ht="14.25" outlineLevel="1">
      <c r="A561" s="217">
        <v>501</v>
      </c>
      <c r="B561" s="204"/>
      <c r="C561" s="334"/>
      <c r="D561" s="257"/>
      <c r="E561" s="334"/>
      <c r="F561" s="257"/>
      <c r="G561" s="264"/>
      <c r="H561" s="246"/>
    </row>
    <row r="562" spans="1:8" s="247" customFormat="1" ht="14.25" outlineLevel="1">
      <c r="A562" s="217">
        <f>A561+1</f>
        <v>502</v>
      </c>
      <c r="B562" s="204"/>
      <c r="C562" s="331"/>
      <c r="D562" s="244"/>
      <c r="E562" s="331"/>
      <c r="F562" s="244"/>
      <c r="G562" s="264"/>
      <c r="H562" s="246"/>
    </row>
    <row r="563" spans="1:8" s="247" customFormat="1" ht="14.25" outlineLevel="1">
      <c r="A563" s="217">
        <f>1+A562</f>
        <v>503</v>
      </c>
      <c r="B563" s="204"/>
      <c r="C563" s="331"/>
      <c r="D563" s="244"/>
      <c r="E563" s="331"/>
      <c r="F563" s="244"/>
      <c r="G563" s="264"/>
      <c r="H563" s="246"/>
    </row>
    <row r="564" spans="1:8" s="247" customFormat="1" ht="14.25" outlineLevel="1">
      <c r="A564" s="217">
        <f aca="true" t="shared" si="49" ref="A564:A569">1+A563</f>
        <v>504</v>
      </c>
      <c r="B564" s="204"/>
      <c r="C564" s="331"/>
      <c r="D564" s="244"/>
      <c r="E564" s="331"/>
      <c r="F564" s="244"/>
      <c r="G564" s="264"/>
      <c r="H564" s="246"/>
    </row>
    <row r="565" spans="1:8" s="247" customFormat="1" ht="14.25" outlineLevel="1">
      <c r="A565" s="217">
        <f t="shared" si="49"/>
        <v>505</v>
      </c>
      <c r="B565" s="204"/>
      <c r="C565" s="331"/>
      <c r="D565" s="244"/>
      <c r="E565" s="331"/>
      <c r="F565" s="244"/>
      <c r="G565" s="264"/>
      <c r="H565" s="246"/>
    </row>
    <row r="566" spans="1:8" s="247" customFormat="1" ht="14.25" outlineLevel="1">
      <c r="A566" s="217">
        <f t="shared" si="49"/>
        <v>506</v>
      </c>
      <c r="B566" s="204"/>
      <c r="C566" s="331"/>
      <c r="D566" s="244"/>
      <c r="E566" s="331"/>
      <c r="F566" s="244"/>
      <c r="G566" s="264"/>
      <c r="H566" s="246"/>
    </row>
    <row r="567" spans="1:8" s="247" customFormat="1" ht="14.25" outlineLevel="1">
      <c r="A567" s="217">
        <f t="shared" si="49"/>
        <v>507</v>
      </c>
      <c r="B567" s="204"/>
      <c r="C567" s="331"/>
      <c r="D567" s="244"/>
      <c r="E567" s="331"/>
      <c r="F567" s="244"/>
      <c r="G567" s="264"/>
      <c r="H567" s="246"/>
    </row>
    <row r="568" spans="1:8" s="247" customFormat="1" ht="14.25" outlineLevel="1">
      <c r="A568" s="217">
        <f t="shared" si="49"/>
        <v>508</v>
      </c>
      <c r="B568" s="204"/>
      <c r="C568" s="331"/>
      <c r="D568" s="244"/>
      <c r="E568" s="331"/>
      <c r="F568" s="244"/>
      <c r="G568" s="264"/>
      <c r="H568" s="246"/>
    </row>
    <row r="569" spans="1:8" s="247" customFormat="1" ht="14.25" outlineLevel="1">
      <c r="A569" s="217">
        <f t="shared" si="49"/>
        <v>509</v>
      </c>
      <c r="B569" s="204"/>
      <c r="C569" s="331"/>
      <c r="D569" s="244"/>
      <c r="E569" s="331"/>
      <c r="F569" s="244"/>
      <c r="G569" s="264"/>
      <c r="H569" s="246"/>
    </row>
    <row r="570" spans="1:8" s="247" customFormat="1" ht="15" outlineLevel="1" thickBot="1">
      <c r="A570" s="217">
        <f>1+A569</f>
        <v>510</v>
      </c>
      <c r="B570" s="205"/>
      <c r="C570" s="332"/>
      <c r="D570" s="251"/>
      <c r="E570" s="332"/>
      <c r="F570" s="251"/>
      <c r="G570" s="265"/>
      <c r="H570" s="246"/>
    </row>
    <row r="571" spans="1:8" s="256" customFormat="1" ht="15.75" thickBot="1">
      <c r="A571" s="218" t="s">
        <v>785</v>
      </c>
      <c r="B571" s="211" t="s">
        <v>799</v>
      </c>
      <c r="C571" s="333">
        <f>SUM(C561:C570)</f>
        <v>0</v>
      </c>
      <c r="D571" s="252">
        <f>SUM(D561:D570)</f>
        <v>0</v>
      </c>
      <c r="E571" s="333">
        <f>SUM(E561:E570)</f>
        <v>0</v>
      </c>
      <c r="F571" s="252">
        <f>SUM(F561:F570)</f>
        <v>0</v>
      </c>
      <c r="G571" s="266"/>
      <c r="H571" s="255"/>
    </row>
    <row r="572" spans="1:8" s="247" customFormat="1" ht="14.25" outlineLevel="1">
      <c r="A572" s="217">
        <v>511</v>
      </c>
      <c r="B572" s="204"/>
      <c r="C572" s="334"/>
      <c r="D572" s="257"/>
      <c r="E572" s="334"/>
      <c r="F572" s="257"/>
      <c r="G572" s="264"/>
      <c r="H572" s="246"/>
    </row>
    <row r="573" spans="1:8" s="247" customFormat="1" ht="14.25" outlineLevel="1">
      <c r="A573" s="217">
        <f>A572+1</f>
        <v>512</v>
      </c>
      <c r="B573" s="204"/>
      <c r="C573" s="331"/>
      <c r="D573" s="244"/>
      <c r="E573" s="331"/>
      <c r="F573" s="244"/>
      <c r="G573" s="264"/>
      <c r="H573" s="246"/>
    </row>
    <row r="574" spans="1:8" s="247" customFormat="1" ht="14.25" outlineLevel="1">
      <c r="A574" s="217">
        <f aca="true" t="shared" si="50" ref="A574:A581">A573+1</f>
        <v>513</v>
      </c>
      <c r="B574" s="204"/>
      <c r="C574" s="331"/>
      <c r="D574" s="244"/>
      <c r="E574" s="331"/>
      <c r="F574" s="244"/>
      <c r="G574" s="264"/>
      <c r="H574" s="246"/>
    </row>
    <row r="575" spans="1:8" s="247" customFormat="1" ht="14.25" outlineLevel="1">
      <c r="A575" s="217">
        <f t="shared" si="50"/>
        <v>514</v>
      </c>
      <c r="B575" s="204"/>
      <c r="C575" s="331"/>
      <c r="D575" s="244"/>
      <c r="E575" s="331"/>
      <c r="F575" s="244"/>
      <c r="G575" s="264"/>
      <c r="H575" s="246"/>
    </row>
    <row r="576" spans="1:8" s="247" customFormat="1" ht="14.25" outlineLevel="1">
      <c r="A576" s="217">
        <f t="shared" si="50"/>
        <v>515</v>
      </c>
      <c r="B576" s="204"/>
      <c r="C576" s="331"/>
      <c r="D576" s="244"/>
      <c r="E576" s="331"/>
      <c r="F576" s="244"/>
      <c r="G576" s="264"/>
      <c r="H576" s="246"/>
    </row>
    <row r="577" spans="1:8" s="247" customFormat="1" ht="14.25" outlineLevel="1">
      <c r="A577" s="217">
        <f t="shared" si="50"/>
        <v>516</v>
      </c>
      <c r="B577" s="204"/>
      <c r="C577" s="331"/>
      <c r="D577" s="244"/>
      <c r="E577" s="331"/>
      <c r="F577" s="244"/>
      <c r="G577" s="264"/>
      <c r="H577" s="246"/>
    </row>
    <row r="578" spans="1:8" s="247" customFormat="1" ht="14.25" outlineLevel="1">
      <c r="A578" s="217">
        <f t="shared" si="50"/>
        <v>517</v>
      </c>
      <c r="B578" s="204"/>
      <c r="C578" s="331"/>
      <c r="D578" s="244"/>
      <c r="E578" s="331"/>
      <c r="F578" s="244"/>
      <c r="G578" s="264"/>
      <c r="H578" s="246"/>
    </row>
    <row r="579" spans="1:8" s="247" customFormat="1" ht="14.25" outlineLevel="1">
      <c r="A579" s="217">
        <f t="shared" si="50"/>
        <v>518</v>
      </c>
      <c r="B579" s="204"/>
      <c r="C579" s="331"/>
      <c r="D579" s="244"/>
      <c r="E579" s="331"/>
      <c r="F579" s="244"/>
      <c r="G579" s="264"/>
      <c r="H579" s="246"/>
    </row>
    <row r="580" spans="1:8" s="247" customFormat="1" ht="14.25" outlineLevel="1">
      <c r="A580" s="217">
        <f t="shared" si="50"/>
        <v>519</v>
      </c>
      <c r="B580" s="204"/>
      <c r="C580" s="331"/>
      <c r="D580" s="244"/>
      <c r="E580" s="331"/>
      <c r="F580" s="244"/>
      <c r="G580" s="264"/>
      <c r="H580" s="246"/>
    </row>
    <row r="581" spans="1:8" s="247" customFormat="1" ht="15" outlineLevel="1" thickBot="1">
      <c r="A581" s="217">
        <f t="shared" si="50"/>
        <v>520</v>
      </c>
      <c r="B581" s="205"/>
      <c r="C581" s="332"/>
      <c r="D581" s="251"/>
      <c r="E581" s="332"/>
      <c r="F581" s="251"/>
      <c r="G581" s="265"/>
      <c r="H581" s="246"/>
    </row>
    <row r="582" spans="1:11" s="256" customFormat="1" ht="34.5" customHeight="1" thickBot="1">
      <c r="A582" s="218" t="s">
        <v>786</v>
      </c>
      <c r="B582" s="207" t="s">
        <v>800</v>
      </c>
      <c r="C582" s="333">
        <f>SUM(C572:C581)</f>
        <v>0</v>
      </c>
      <c r="D582" s="252">
        <f>SUM(D572:D581)</f>
        <v>0</v>
      </c>
      <c r="E582" s="333">
        <f>SUM(E572:E581)</f>
        <v>0</v>
      </c>
      <c r="F582" s="252">
        <f>SUM(F572:F581)</f>
        <v>0</v>
      </c>
      <c r="G582" s="266"/>
      <c r="H582" s="255"/>
      <c r="I582" s="247"/>
      <c r="J582" s="247"/>
      <c r="K582" s="247"/>
    </row>
    <row r="583" spans="1:8" s="247" customFormat="1" ht="14.25" outlineLevel="1">
      <c r="A583" s="217">
        <v>521</v>
      </c>
      <c r="B583" s="204"/>
      <c r="C583" s="334"/>
      <c r="D583" s="257"/>
      <c r="E583" s="334"/>
      <c r="F583" s="257"/>
      <c r="G583" s="264"/>
      <c r="H583" s="246"/>
    </row>
    <row r="584" spans="1:8" s="247" customFormat="1" ht="14.25" outlineLevel="1">
      <c r="A584" s="217">
        <f>A583+1</f>
        <v>522</v>
      </c>
      <c r="B584" s="204"/>
      <c r="C584" s="331"/>
      <c r="D584" s="244"/>
      <c r="E584" s="331"/>
      <c r="F584" s="244"/>
      <c r="G584" s="264"/>
      <c r="H584" s="246"/>
    </row>
    <row r="585" spans="1:8" s="247" customFormat="1" ht="14.25" outlineLevel="1">
      <c r="A585" s="217">
        <f aca="true" t="shared" si="51" ref="A585:A592">A584+1</f>
        <v>523</v>
      </c>
      <c r="B585" s="204"/>
      <c r="C585" s="331"/>
      <c r="D585" s="244"/>
      <c r="E585" s="331"/>
      <c r="F585" s="244"/>
      <c r="G585" s="264"/>
      <c r="H585" s="246"/>
    </row>
    <row r="586" spans="1:8" s="247" customFormat="1" ht="14.25" outlineLevel="1">
      <c r="A586" s="217">
        <f t="shared" si="51"/>
        <v>524</v>
      </c>
      <c r="B586" s="204"/>
      <c r="C586" s="331"/>
      <c r="D586" s="244"/>
      <c r="E586" s="331"/>
      <c r="F586" s="244"/>
      <c r="G586" s="264"/>
      <c r="H586" s="246"/>
    </row>
    <row r="587" spans="1:8" s="247" customFormat="1" ht="14.25" outlineLevel="1">
      <c r="A587" s="217">
        <f t="shared" si="51"/>
        <v>525</v>
      </c>
      <c r="B587" s="204"/>
      <c r="C587" s="331"/>
      <c r="D587" s="244"/>
      <c r="E587" s="331"/>
      <c r="F587" s="244"/>
      <c r="G587" s="264"/>
      <c r="H587" s="246"/>
    </row>
    <row r="588" spans="1:8" s="247" customFormat="1" ht="14.25" outlineLevel="1">
      <c r="A588" s="217">
        <f t="shared" si="51"/>
        <v>526</v>
      </c>
      <c r="B588" s="204"/>
      <c r="C588" s="331"/>
      <c r="D588" s="244"/>
      <c r="E588" s="331"/>
      <c r="F588" s="244"/>
      <c r="G588" s="264"/>
      <c r="H588" s="246"/>
    </row>
    <row r="589" spans="1:8" s="247" customFormat="1" ht="14.25" outlineLevel="1">
      <c r="A589" s="217">
        <f t="shared" si="51"/>
        <v>527</v>
      </c>
      <c r="B589" s="204"/>
      <c r="C589" s="331"/>
      <c r="D589" s="244"/>
      <c r="E589" s="331"/>
      <c r="F589" s="244"/>
      <c r="G589" s="264"/>
      <c r="H589" s="246"/>
    </row>
    <row r="590" spans="1:8" s="247" customFormat="1" ht="14.25" outlineLevel="1">
      <c r="A590" s="217">
        <f t="shared" si="51"/>
        <v>528</v>
      </c>
      <c r="B590" s="204"/>
      <c r="C590" s="331"/>
      <c r="D590" s="244"/>
      <c r="E590" s="331"/>
      <c r="F590" s="244"/>
      <c r="G590" s="264"/>
      <c r="H590" s="246"/>
    </row>
    <row r="591" spans="1:8" s="247" customFormat="1" ht="14.25" outlineLevel="1">
      <c r="A591" s="217">
        <f t="shared" si="51"/>
        <v>529</v>
      </c>
      <c r="B591" s="204"/>
      <c r="C591" s="331"/>
      <c r="D591" s="244"/>
      <c r="E591" s="331"/>
      <c r="F591" s="244"/>
      <c r="G591" s="264"/>
      <c r="H591" s="246"/>
    </row>
    <row r="592" spans="1:11" s="247" customFormat="1" ht="15.75" outlineLevel="1" thickBot="1">
      <c r="A592" s="217">
        <f t="shared" si="51"/>
        <v>530</v>
      </c>
      <c r="B592" s="205"/>
      <c r="C592" s="332"/>
      <c r="D592" s="251"/>
      <c r="E592" s="332"/>
      <c r="F592" s="251"/>
      <c r="G592" s="265"/>
      <c r="H592" s="246"/>
      <c r="I592" s="256"/>
      <c r="J592" s="256"/>
      <c r="K592" s="256"/>
    </row>
    <row r="593" spans="1:11" s="256" customFormat="1" ht="30.75" thickBot="1">
      <c r="A593" s="218" t="s">
        <v>787</v>
      </c>
      <c r="B593" s="211" t="s">
        <v>801</v>
      </c>
      <c r="C593" s="333">
        <f>SUM(C583:C592)</f>
        <v>0</v>
      </c>
      <c r="D593" s="252">
        <f>SUM(D583:D592)</f>
        <v>0</v>
      </c>
      <c r="E593" s="333">
        <f>SUM(E583:E592)</f>
        <v>0</v>
      </c>
      <c r="F593" s="252">
        <f>SUM(F583:F592)</f>
        <v>0</v>
      </c>
      <c r="G593" s="266"/>
      <c r="H593" s="246"/>
      <c r="I593" s="247"/>
      <c r="J593" s="247"/>
      <c r="K593" s="247"/>
    </row>
    <row r="594" spans="1:8" s="247" customFormat="1" ht="14.25" outlineLevel="1">
      <c r="A594" s="217">
        <v>531</v>
      </c>
      <c r="B594" s="204"/>
      <c r="C594" s="334"/>
      <c r="D594" s="257"/>
      <c r="E594" s="334"/>
      <c r="F594" s="257"/>
      <c r="G594" s="264"/>
      <c r="H594" s="246"/>
    </row>
    <row r="595" spans="1:8" s="247" customFormat="1" ht="14.25" outlineLevel="1">
      <c r="A595" s="217">
        <f>A594+1</f>
        <v>532</v>
      </c>
      <c r="B595" s="204"/>
      <c r="C595" s="331"/>
      <c r="D595" s="244"/>
      <c r="E595" s="331"/>
      <c r="F595" s="244"/>
      <c r="G595" s="264"/>
      <c r="H595" s="246"/>
    </row>
    <row r="596" spans="1:8" s="247" customFormat="1" ht="14.25" outlineLevel="1">
      <c r="A596" s="217">
        <f aca="true" t="shared" si="52" ref="A596:A603">A595+1</f>
        <v>533</v>
      </c>
      <c r="B596" s="204"/>
      <c r="C596" s="331"/>
      <c r="D596" s="244"/>
      <c r="E596" s="331"/>
      <c r="F596" s="244"/>
      <c r="G596" s="264"/>
      <c r="H596" s="246"/>
    </row>
    <row r="597" spans="1:8" s="247" customFormat="1" ht="14.25" outlineLevel="1">
      <c r="A597" s="217">
        <f t="shared" si="52"/>
        <v>534</v>
      </c>
      <c r="B597" s="204"/>
      <c r="C597" s="331"/>
      <c r="D597" s="244"/>
      <c r="E597" s="331"/>
      <c r="F597" s="244"/>
      <c r="G597" s="264"/>
      <c r="H597" s="246"/>
    </row>
    <row r="598" spans="1:8" s="247" customFormat="1" ht="14.25" outlineLevel="1">
      <c r="A598" s="217">
        <f t="shared" si="52"/>
        <v>535</v>
      </c>
      <c r="B598" s="204"/>
      <c r="C598" s="331"/>
      <c r="D598" s="244"/>
      <c r="E598" s="331"/>
      <c r="F598" s="244"/>
      <c r="G598" s="264"/>
      <c r="H598" s="246"/>
    </row>
    <row r="599" spans="1:8" s="247" customFormat="1" ht="14.25" outlineLevel="1">
      <c r="A599" s="217">
        <f t="shared" si="52"/>
        <v>536</v>
      </c>
      <c r="B599" s="204"/>
      <c r="C599" s="331"/>
      <c r="D599" s="244"/>
      <c r="E599" s="331"/>
      <c r="F599" s="244"/>
      <c r="G599" s="264"/>
      <c r="H599" s="246"/>
    </row>
    <row r="600" spans="1:8" s="247" customFormat="1" ht="14.25" outlineLevel="1">
      <c r="A600" s="217">
        <f t="shared" si="52"/>
        <v>537</v>
      </c>
      <c r="B600" s="204"/>
      <c r="C600" s="331"/>
      <c r="D600" s="244"/>
      <c r="E600" s="331"/>
      <c r="F600" s="244"/>
      <c r="G600" s="264"/>
      <c r="H600" s="246"/>
    </row>
    <row r="601" spans="1:8" s="247" customFormat="1" ht="14.25" outlineLevel="1">
      <c r="A601" s="217">
        <f t="shared" si="52"/>
        <v>538</v>
      </c>
      <c r="B601" s="204"/>
      <c r="C601" s="331"/>
      <c r="D601" s="244"/>
      <c r="E601" s="331"/>
      <c r="F601" s="244"/>
      <c r="G601" s="264"/>
      <c r="H601" s="246"/>
    </row>
    <row r="602" spans="1:8" s="247" customFormat="1" ht="14.25" outlineLevel="1">
      <c r="A602" s="217">
        <f t="shared" si="52"/>
        <v>539</v>
      </c>
      <c r="B602" s="204"/>
      <c r="C602" s="331"/>
      <c r="D602" s="244"/>
      <c r="E602" s="331"/>
      <c r="F602" s="244"/>
      <c r="G602" s="264"/>
      <c r="H602" s="246"/>
    </row>
    <row r="603" spans="1:11" s="247" customFormat="1" ht="15.75" outlineLevel="1" thickBot="1">
      <c r="A603" s="217">
        <f t="shared" si="52"/>
        <v>540</v>
      </c>
      <c r="B603" s="205"/>
      <c r="C603" s="332"/>
      <c r="D603" s="251"/>
      <c r="E603" s="332"/>
      <c r="F603" s="251"/>
      <c r="G603" s="265"/>
      <c r="H603" s="246"/>
      <c r="I603" s="256"/>
      <c r="J603" s="256"/>
      <c r="K603" s="256"/>
    </row>
    <row r="604" spans="1:11" s="256" customFormat="1" ht="30.75" thickBot="1">
      <c r="A604" s="218" t="s">
        <v>788</v>
      </c>
      <c r="B604" s="207" t="s">
        <v>802</v>
      </c>
      <c r="C604" s="333">
        <f>SUM(C594:C603)</f>
        <v>0</v>
      </c>
      <c r="D604" s="252">
        <f>SUM(D594:D603)</f>
        <v>0</v>
      </c>
      <c r="E604" s="333">
        <f>SUM(E594:E603)</f>
        <v>0</v>
      </c>
      <c r="F604" s="252">
        <f>SUM(F594:F603)</f>
        <v>0</v>
      </c>
      <c r="G604" s="266"/>
      <c r="H604" s="246"/>
      <c r="I604" s="247"/>
      <c r="J604" s="247"/>
      <c r="K604" s="247"/>
    </row>
    <row r="605" spans="1:8" s="247" customFormat="1" ht="14.25" outlineLevel="1">
      <c r="A605" s="217">
        <v>541</v>
      </c>
      <c r="B605" s="204"/>
      <c r="C605" s="334"/>
      <c r="D605" s="257"/>
      <c r="E605" s="334"/>
      <c r="F605" s="257"/>
      <c r="G605" s="264"/>
      <c r="H605" s="246"/>
    </row>
    <row r="606" spans="1:8" s="247" customFormat="1" ht="14.25" outlineLevel="1">
      <c r="A606" s="217">
        <f>A605+1</f>
        <v>542</v>
      </c>
      <c r="B606" s="204"/>
      <c r="C606" s="331"/>
      <c r="D606" s="244"/>
      <c r="E606" s="331"/>
      <c r="F606" s="244"/>
      <c r="G606" s="264"/>
      <c r="H606" s="246"/>
    </row>
    <row r="607" spans="1:8" s="247" customFormat="1" ht="14.25" outlineLevel="1">
      <c r="A607" s="217">
        <f aca="true" t="shared" si="53" ref="A607:A614">A606+1</f>
        <v>543</v>
      </c>
      <c r="B607" s="204"/>
      <c r="C607" s="331"/>
      <c r="D607" s="244"/>
      <c r="E607" s="331"/>
      <c r="F607" s="244"/>
      <c r="G607" s="264"/>
      <c r="H607" s="246"/>
    </row>
    <row r="608" spans="1:8" s="247" customFormat="1" ht="14.25" outlineLevel="1">
      <c r="A608" s="217">
        <f t="shared" si="53"/>
        <v>544</v>
      </c>
      <c r="B608" s="204"/>
      <c r="C608" s="331"/>
      <c r="D608" s="244"/>
      <c r="E608" s="331"/>
      <c r="F608" s="244"/>
      <c r="G608" s="264"/>
      <c r="H608" s="246"/>
    </row>
    <row r="609" spans="1:8" s="247" customFormat="1" ht="14.25" outlineLevel="1">
      <c r="A609" s="217">
        <f t="shared" si="53"/>
        <v>545</v>
      </c>
      <c r="B609" s="204"/>
      <c r="C609" s="331"/>
      <c r="D609" s="244"/>
      <c r="E609" s="331"/>
      <c r="F609" s="244"/>
      <c r="G609" s="264"/>
      <c r="H609" s="246"/>
    </row>
    <row r="610" spans="1:8" s="247" customFormat="1" ht="14.25" outlineLevel="1">
      <c r="A610" s="217">
        <f t="shared" si="53"/>
        <v>546</v>
      </c>
      <c r="B610" s="204"/>
      <c r="C610" s="331"/>
      <c r="D610" s="244"/>
      <c r="E610" s="331"/>
      <c r="F610" s="244"/>
      <c r="G610" s="264"/>
      <c r="H610" s="246"/>
    </row>
    <row r="611" spans="1:8" s="247" customFormat="1" ht="14.25" outlineLevel="1">
      <c r="A611" s="217">
        <f t="shared" si="53"/>
        <v>547</v>
      </c>
      <c r="B611" s="204"/>
      <c r="C611" s="331"/>
      <c r="D611" s="244"/>
      <c r="E611" s="331"/>
      <c r="F611" s="244"/>
      <c r="G611" s="264"/>
      <c r="H611" s="246"/>
    </row>
    <row r="612" spans="1:8" s="247" customFormat="1" ht="14.25" outlineLevel="1">
      <c r="A612" s="217">
        <f t="shared" si="53"/>
        <v>548</v>
      </c>
      <c r="B612" s="204"/>
      <c r="C612" s="331"/>
      <c r="D612" s="244"/>
      <c r="E612" s="331"/>
      <c r="F612" s="244"/>
      <c r="G612" s="264"/>
      <c r="H612" s="246"/>
    </row>
    <row r="613" spans="1:8" s="247" customFormat="1" ht="14.25" outlineLevel="1">
      <c r="A613" s="217">
        <f t="shared" si="53"/>
        <v>549</v>
      </c>
      <c r="B613" s="204"/>
      <c r="C613" s="331"/>
      <c r="D613" s="244"/>
      <c r="E613" s="331"/>
      <c r="F613" s="244"/>
      <c r="G613" s="264"/>
      <c r="H613" s="246"/>
    </row>
    <row r="614" spans="1:11" s="247" customFormat="1" ht="15.75" outlineLevel="1" thickBot="1">
      <c r="A614" s="219">
        <f t="shared" si="53"/>
        <v>550</v>
      </c>
      <c r="B614" s="205"/>
      <c r="C614" s="332"/>
      <c r="D614" s="251"/>
      <c r="E614" s="332"/>
      <c r="F614" s="251"/>
      <c r="G614" s="265"/>
      <c r="H614" s="246"/>
      <c r="I614" s="256"/>
      <c r="J614" s="256"/>
      <c r="K614" s="256"/>
    </row>
    <row r="615" spans="1:11" s="256" customFormat="1" ht="15.75" thickBot="1">
      <c r="A615" s="218" t="s">
        <v>789</v>
      </c>
      <c r="B615" s="211" t="s">
        <v>52</v>
      </c>
      <c r="C615" s="333">
        <f>SUM(C605:C614)</f>
        <v>0</v>
      </c>
      <c r="D615" s="252">
        <f>SUM(D605:D614)</f>
        <v>0</v>
      </c>
      <c r="E615" s="333">
        <f>SUM(E605:E614)</f>
        <v>0</v>
      </c>
      <c r="F615" s="252">
        <f>SUM(F605:F614)</f>
        <v>0</v>
      </c>
      <c r="G615" s="266"/>
      <c r="H615" s="246"/>
      <c r="I615" s="247"/>
      <c r="J615" s="247"/>
      <c r="K615" s="247"/>
    </row>
    <row r="616" spans="1:8" s="247" customFormat="1" ht="14.25" outlineLevel="1">
      <c r="A616" s="217">
        <v>471</v>
      </c>
      <c r="B616" s="204"/>
      <c r="C616" s="334"/>
      <c r="D616" s="257"/>
      <c r="E616" s="334"/>
      <c r="F616" s="257"/>
      <c r="G616" s="264"/>
      <c r="H616" s="246"/>
    </row>
    <row r="617" spans="1:8" s="247" customFormat="1" ht="14.25" outlineLevel="1">
      <c r="A617" s="217">
        <f>A616+1</f>
        <v>472</v>
      </c>
      <c r="B617" s="204"/>
      <c r="C617" s="331"/>
      <c r="D617" s="244"/>
      <c r="E617" s="331"/>
      <c r="F617" s="244"/>
      <c r="G617" s="264"/>
      <c r="H617" s="246"/>
    </row>
    <row r="618" spans="1:8" s="247" customFormat="1" ht="14.25" outlineLevel="1">
      <c r="A618" s="217">
        <f aca="true" t="shared" si="54" ref="A618:A625">A617+1</f>
        <v>473</v>
      </c>
      <c r="B618" s="204"/>
      <c r="C618" s="331"/>
      <c r="D618" s="244"/>
      <c r="E618" s="331"/>
      <c r="F618" s="244"/>
      <c r="G618" s="264"/>
      <c r="H618" s="246"/>
    </row>
    <row r="619" spans="1:8" s="247" customFormat="1" ht="14.25" outlineLevel="1">
      <c r="A619" s="217">
        <f t="shared" si="54"/>
        <v>474</v>
      </c>
      <c r="B619" s="204"/>
      <c r="C619" s="331"/>
      <c r="D619" s="244"/>
      <c r="E619" s="331"/>
      <c r="F619" s="244"/>
      <c r="G619" s="264"/>
      <c r="H619" s="246"/>
    </row>
    <row r="620" spans="1:8" s="247" customFormat="1" ht="14.25" outlineLevel="1">
      <c r="A620" s="217">
        <f t="shared" si="54"/>
        <v>475</v>
      </c>
      <c r="B620" s="204"/>
      <c r="C620" s="331"/>
      <c r="D620" s="244"/>
      <c r="E620" s="331"/>
      <c r="F620" s="244"/>
      <c r="G620" s="264"/>
      <c r="H620" s="246"/>
    </row>
    <row r="621" spans="1:8" s="247" customFormat="1" ht="14.25" outlineLevel="1">
      <c r="A621" s="217">
        <f t="shared" si="54"/>
        <v>476</v>
      </c>
      <c r="B621" s="204"/>
      <c r="C621" s="331"/>
      <c r="D621" s="244"/>
      <c r="E621" s="331"/>
      <c r="F621" s="244"/>
      <c r="G621" s="264"/>
      <c r="H621" s="246"/>
    </row>
    <row r="622" spans="1:8" s="247" customFormat="1" ht="14.25" outlineLevel="1">
      <c r="A622" s="217">
        <f t="shared" si="54"/>
        <v>477</v>
      </c>
      <c r="B622" s="204"/>
      <c r="C622" s="331"/>
      <c r="D622" s="244"/>
      <c r="E622" s="331"/>
      <c r="F622" s="244"/>
      <c r="G622" s="264"/>
      <c r="H622" s="246"/>
    </row>
    <row r="623" spans="1:8" s="247" customFormat="1" ht="14.25" outlineLevel="1">
      <c r="A623" s="217">
        <f t="shared" si="54"/>
        <v>478</v>
      </c>
      <c r="B623" s="204"/>
      <c r="C623" s="331"/>
      <c r="D623" s="244"/>
      <c r="E623" s="331"/>
      <c r="F623" s="244"/>
      <c r="G623" s="264"/>
      <c r="H623" s="246"/>
    </row>
    <row r="624" spans="1:8" s="247" customFormat="1" ht="14.25" outlineLevel="1">
      <c r="A624" s="217">
        <f t="shared" si="54"/>
        <v>479</v>
      </c>
      <c r="B624" s="204"/>
      <c r="C624" s="331"/>
      <c r="D624" s="244"/>
      <c r="E624" s="331"/>
      <c r="F624" s="244"/>
      <c r="G624" s="264"/>
      <c r="H624" s="246"/>
    </row>
    <row r="625" spans="1:11" s="247" customFormat="1" ht="15.75" outlineLevel="1" thickBot="1">
      <c r="A625" s="219">
        <f t="shared" si="54"/>
        <v>480</v>
      </c>
      <c r="B625" s="205"/>
      <c r="C625" s="332"/>
      <c r="D625" s="251"/>
      <c r="E625" s="332"/>
      <c r="F625" s="251"/>
      <c r="G625" s="265"/>
      <c r="H625" s="246"/>
      <c r="I625" s="256"/>
      <c r="J625" s="256"/>
      <c r="K625" s="256"/>
    </row>
    <row r="626" spans="1:11" s="256" customFormat="1" ht="30.75" thickBot="1">
      <c r="A626" s="218" t="s">
        <v>803</v>
      </c>
      <c r="B626" s="211" t="s">
        <v>53</v>
      </c>
      <c r="C626" s="333">
        <f>SUM(C616:C625)</f>
        <v>0</v>
      </c>
      <c r="D626" s="252">
        <f>SUM(D616:D625)</f>
        <v>0</v>
      </c>
      <c r="E626" s="333">
        <f>SUM(E616:E625)</f>
        <v>0</v>
      </c>
      <c r="F626" s="252">
        <f>SUM(F616:F625)</f>
        <v>0</v>
      </c>
      <c r="G626" s="266"/>
      <c r="H626" s="246"/>
      <c r="I626" s="247"/>
      <c r="J626" s="247"/>
      <c r="K626" s="247"/>
    </row>
    <row r="627" spans="1:8" s="247" customFormat="1" ht="14.25" outlineLevel="1">
      <c r="A627" s="215">
        <v>481</v>
      </c>
      <c r="B627" s="208"/>
      <c r="C627" s="331"/>
      <c r="D627" s="244"/>
      <c r="E627" s="331"/>
      <c r="F627" s="244"/>
      <c r="G627" s="245"/>
      <c r="H627" s="246"/>
    </row>
    <row r="628" spans="1:8" s="247" customFormat="1" ht="14.25" outlineLevel="1">
      <c r="A628" s="216">
        <f>A627+1</f>
        <v>482</v>
      </c>
      <c r="B628" s="202"/>
      <c r="C628" s="331"/>
      <c r="D628" s="244"/>
      <c r="E628" s="331"/>
      <c r="F628" s="244"/>
      <c r="G628" s="248"/>
      <c r="H628" s="246"/>
    </row>
    <row r="629" spans="1:8" s="247" customFormat="1" ht="14.25" outlineLevel="1">
      <c r="A629" s="216">
        <f aca="true" t="shared" si="55" ref="A629:A636">A628+1</f>
        <v>483</v>
      </c>
      <c r="B629" s="202"/>
      <c r="C629" s="331"/>
      <c r="D629" s="244"/>
      <c r="E629" s="331"/>
      <c r="F629" s="244"/>
      <c r="G629" s="248"/>
      <c r="H629" s="246"/>
    </row>
    <row r="630" spans="1:8" s="247" customFormat="1" ht="14.25" outlineLevel="1">
      <c r="A630" s="216">
        <f t="shared" si="55"/>
        <v>484</v>
      </c>
      <c r="B630" s="202"/>
      <c r="C630" s="331"/>
      <c r="D630" s="244"/>
      <c r="E630" s="331"/>
      <c r="F630" s="244"/>
      <c r="G630" s="248"/>
      <c r="H630" s="246"/>
    </row>
    <row r="631" spans="1:8" s="247" customFormat="1" ht="14.25" outlineLevel="1">
      <c r="A631" s="216">
        <f t="shared" si="55"/>
        <v>485</v>
      </c>
      <c r="B631" s="202"/>
      <c r="C631" s="331"/>
      <c r="D631" s="244"/>
      <c r="E631" s="331"/>
      <c r="F631" s="244"/>
      <c r="G631" s="248"/>
      <c r="H631" s="246"/>
    </row>
    <row r="632" spans="1:8" s="247" customFormat="1" ht="14.25" outlineLevel="1">
      <c r="A632" s="216">
        <f t="shared" si="55"/>
        <v>486</v>
      </c>
      <c r="B632" s="209"/>
      <c r="C632" s="331"/>
      <c r="D632" s="244"/>
      <c r="E632" s="331"/>
      <c r="F632" s="244"/>
      <c r="G632" s="250"/>
      <c r="H632" s="246"/>
    </row>
    <row r="633" spans="1:8" s="247" customFormat="1" ht="14.25" outlineLevel="1">
      <c r="A633" s="216">
        <f t="shared" si="55"/>
        <v>487</v>
      </c>
      <c r="B633" s="209"/>
      <c r="C633" s="331"/>
      <c r="D633" s="244"/>
      <c r="E633" s="331"/>
      <c r="F633" s="244"/>
      <c r="G633" s="250"/>
      <c r="H633" s="246"/>
    </row>
    <row r="634" spans="1:8" s="247" customFormat="1" ht="14.25" outlineLevel="1">
      <c r="A634" s="216">
        <f t="shared" si="55"/>
        <v>488</v>
      </c>
      <c r="B634" s="209"/>
      <c r="C634" s="331"/>
      <c r="D634" s="244"/>
      <c r="E634" s="331"/>
      <c r="F634" s="244"/>
      <c r="G634" s="250"/>
      <c r="H634" s="246"/>
    </row>
    <row r="635" spans="1:8" s="247" customFormat="1" ht="14.25" outlineLevel="1">
      <c r="A635" s="216">
        <f t="shared" si="55"/>
        <v>489</v>
      </c>
      <c r="B635" s="202"/>
      <c r="C635" s="331"/>
      <c r="D635" s="244"/>
      <c r="E635" s="331"/>
      <c r="F635" s="244"/>
      <c r="G635" s="248"/>
      <c r="H635" s="246"/>
    </row>
    <row r="636" spans="1:8" s="247" customFormat="1" ht="15" outlineLevel="1" thickBot="1">
      <c r="A636" s="216">
        <f t="shared" si="55"/>
        <v>490</v>
      </c>
      <c r="B636" s="209"/>
      <c r="C636" s="332"/>
      <c r="D636" s="251"/>
      <c r="E636" s="332"/>
      <c r="F636" s="251"/>
      <c r="G636" s="250"/>
      <c r="H636" s="246"/>
    </row>
    <row r="637" spans="1:8" s="256" customFormat="1" ht="25.5" customHeight="1" thickBot="1">
      <c r="A637" s="214" t="s">
        <v>804</v>
      </c>
      <c r="B637" s="211" t="s">
        <v>811</v>
      </c>
      <c r="C637" s="333">
        <f>SUM(C627:C636)</f>
        <v>0</v>
      </c>
      <c r="D637" s="252">
        <f>SUM(D627:D636)</f>
        <v>0</v>
      </c>
      <c r="E637" s="333">
        <f>SUM(E627:E636)</f>
        <v>0</v>
      </c>
      <c r="F637" s="252">
        <f>SUM(F627:F636)</f>
        <v>0</v>
      </c>
      <c r="G637" s="254"/>
      <c r="H637" s="246"/>
    </row>
    <row r="638" spans="1:8" s="247" customFormat="1" ht="14.25" outlineLevel="1">
      <c r="A638" s="215">
        <v>491</v>
      </c>
      <c r="B638" s="201"/>
      <c r="C638" s="334"/>
      <c r="D638" s="257"/>
      <c r="E638" s="334"/>
      <c r="F638" s="257"/>
      <c r="G638" s="258"/>
      <c r="H638" s="246"/>
    </row>
    <row r="639" spans="1:8" s="247" customFormat="1" ht="14.25" outlineLevel="1">
      <c r="A639" s="216">
        <f>A638+1</f>
        <v>492</v>
      </c>
      <c r="B639" s="202"/>
      <c r="C639" s="331"/>
      <c r="D639" s="244"/>
      <c r="E639" s="331"/>
      <c r="F639" s="244"/>
      <c r="G639" s="259"/>
      <c r="H639" s="246"/>
    </row>
    <row r="640" spans="1:8" s="247" customFormat="1" ht="15" outlineLevel="1">
      <c r="A640" s="216">
        <f aca="true" t="shared" si="56" ref="A640:A647">A639+1</f>
        <v>493</v>
      </c>
      <c r="B640" s="202"/>
      <c r="C640" s="331"/>
      <c r="D640" s="244"/>
      <c r="E640" s="331"/>
      <c r="F640" s="244"/>
      <c r="G640" s="260"/>
      <c r="H640" s="246"/>
    </row>
    <row r="641" spans="1:8" s="247" customFormat="1" ht="14.25" outlineLevel="1">
      <c r="A641" s="216">
        <f t="shared" si="56"/>
        <v>494</v>
      </c>
      <c r="B641" s="202"/>
      <c r="C641" s="331"/>
      <c r="D641" s="244"/>
      <c r="E641" s="331"/>
      <c r="F641" s="244"/>
      <c r="G641" s="259"/>
      <c r="H641" s="246"/>
    </row>
    <row r="642" spans="1:8" s="247" customFormat="1" ht="15.75" customHeight="1" outlineLevel="1">
      <c r="A642" s="216">
        <f t="shared" si="56"/>
        <v>495</v>
      </c>
      <c r="B642" s="202"/>
      <c r="C642" s="331"/>
      <c r="D642" s="244"/>
      <c r="E642" s="331"/>
      <c r="F642" s="244"/>
      <c r="G642" s="261"/>
      <c r="H642" s="246"/>
    </row>
    <row r="643" spans="1:8" s="247" customFormat="1" ht="15.75" customHeight="1" outlineLevel="1">
      <c r="A643" s="216">
        <f t="shared" si="56"/>
        <v>496</v>
      </c>
      <c r="B643" s="202"/>
      <c r="C643" s="331"/>
      <c r="D643" s="244"/>
      <c r="E643" s="331"/>
      <c r="F643" s="244"/>
      <c r="G643" s="261"/>
      <c r="H643" s="246"/>
    </row>
    <row r="644" spans="1:8" s="247" customFormat="1" ht="15.75" customHeight="1" outlineLevel="1">
      <c r="A644" s="216">
        <f t="shared" si="56"/>
        <v>497</v>
      </c>
      <c r="B644" s="202"/>
      <c r="C644" s="331"/>
      <c r="D644" s="244"/>
      <c r="E644" s="331"/>
      <c r="F644" s="244"/>
      <c r="G644" s="261"/>
      <c r="H644" s="246"/>
    </row>
    <row r="645" spans="1:8" s="247" customFormat="1" ht="15.75" customHeight="1" outlineLevel="1">
      <c r="A645" s="216">
        <f t="shared" si="56"/>
        <v>498</v>
      </c>
      <c r="B645" s="202"/>
      <c r="C645" s="331"/>
      <c r="D645" s="244"/>
      <c r="E645" s="331"/>
      <c r="F645" s="244"/>
      <c r="G645" s="262"/>
      <c r="H645" s="246"/>
    </row>
    <row r="646" spans="1:8" s="247" customFormat="1" ht="15.75" customHeight="1" outlineLevel="1">
      <c r="A646" s="216">
        <f t="shared" si="56"/>
        <v>499</v>
      </c>
      <c r="B646" s="202"/>
      <c r="C646" s="331"/>
      <c r="D646" s="244"/>
      <c r="E646" s="331"/>
      <c r="F646" s="244"/>
      <c r="G646" s="261"/>
      <c r="H646" s="246"/>
    </row>
    <row r="647" spans="1:8" s="247" customFormat="1" ht="15.75" customHeight="1" outlineLevel="1" thickBot="1">
      <c r="A647" s="216">
        <f t="shared" si="56"/>
        <v>500</v>
      </c>
      <c r="B647" s="202"/>
      <c r="C647" s="331"/>
      <c r="D647" s="244"/>
      <c r="E647" s="331"/>
      <c r="F647" s="244"/>
      <c r="G647" s="262"/>
      <c r="H647" s="246"/>
    </row>
    <row r="648" spans="1:8" s="256" customFormat="1" ht="15.75" thickBot="1">
      <c r="A648" s="218" t="s">
        <v>805</v>
      </c>
      <c r="B648" s="211" t="s">
        <v>812</v>
      </c>
      <c r="C648" s="333">
        <f>SUM(C638:C647)</f>
        <v>0</v>
      </c>
      <c r="D648" s="252">
        <f>SUM(D638:D647)</f>
        <v>0</v>
      </c>
      <c r="E648" s="333">
        <f>SUM(E638:E647)</f>
        <v>0</v>
      </c>
      <c r="F648" s="252">
        <f>SUM(F638:F647)</f>
        <v>0</v>
      </c>
      <c r="G648" s="266"/>
      <c r="H648" s="246"/>
    </row>
    <row r="649" spans="1:8" s="247" customFormat="1" ht="14.25" outlineLevel="1">
      <c r="A649" s="217">
        <v>501</v>
      </c>
      <c r="B649" s="204"/>
      <c r="C649" s="334"/>
      <c r="D649" s="257"/>
      <c r="E649" s="334"/>
      <c r="F649" s="257"/>
      <c r="G649" s="264"/>
      <c r="H649" s="246"/>
    </row>
    <row r="650" spans="1:8" s="247" customFormat="1" ht="14.25" outlineLevel="1">
      <c r="A650" s="217">
        <f>A649+1</f>
        <v>502</v>
      </c>
      <c r="B650" s="204"/>
      <c r="C650" s="331"/>
      <c r="D650" s="244"/>
      <c r="E650" s="331"/>
      <c r="F650" s="244"/>
      <c r="G650" s="264"/>
      <c r="H650" s="246"/>
    </row>
    <row r="651" spans="1:8" s="247" customFormat="1" ht="14.25" outlineLevel="1">
      <c r="A651" s="217">
        <f>1+A650</f>
        <v>503</v>
      </c>
      <c r="B651" s="204"/>
      <c r="C651" s="331"/>
      <c r="D651" s="244"/>
      <c r="E651" s="331"/>
      <c r="F651" s="244"/>
      <c r="G651" s="264"/>
      <c r="H651" s="246"/>
    </row>
    <row r="652" spans="1:8" s="247" customFormat="1" ht="14.25" outlineLevel="1">
      <c r="A652" s="217">
        <f aca="true" t="shared" si="57" ref="A652:A657">1+A651</f>
        <v>504</v>
      </c>
      <c r="B652" s="204"/>
      <c r="C652" s="331"/>
      <c r="D652" s="244"/>
      <c r="E652" s="331"/>
      <c r="F652" s="244"/>
      <c r="G652" s="264"/>
      <c r="H652" s="246"/>
    </row>
    <row r="653" spans="1:8" s="247" customFormat="1" ht="14.25" outlineLevel="1">
      <c r="A653" s="217">
        <f t="shared" si="57"/>
        <v>505</v>
      </c>
      <c r="B653" s="204"/>
      <c r="C653" s="331"/>
      <c r="D653" s="244"/>
      <c r="E653" s="331"/>
      <c r="F653" s="244"/>
      <c r="G653" s="264"/>
      <c r="H653" s="246"/>
    </row>
    <row r="654" spans="1:8" s="247" customFormat="1" ht="14.25" outlineLevel="1">
      <c r="A654" s="217">
        <f t="shared" si="57"/>
        <v>506</v>
      </c>
      <c r="B654" s="204"/>
      <c r="C654" s="331"/>
      <c r="D654" s="244"/>
      <c r="E654" s="331"/>
      <c r="F654" s="244"/>
      <c r="G654" s="264"/>
      <c r="H654" s="246"/>
    </row>
    <row r="655" spans="1:8" s="247" customFormat="1" ht="14.25" outlineLevel="1">
      <c r="A655" s="217">
        <f t="shared" si="57"/>
        <v>507</v>
      </c>
      <c r="B655" s="204"/>
      <c r="C655" s="331"/>
      <c r="D655" s="244"/>
      <c r="E655" s="331"/>
      <c r="F655" s="244"/>
      <c r="G655" s="264"/>
      <c r="H655" s="246"/>
    </row>
    <row r="656" spans="1:8" s="247" customFormat="1" ht="14.25" outlineLevel="1">
      <c r="A656" s="217">
        <f t="shared" si="57"/>
        <v>508</v>
      </c>
      <c r="B656" s="204"/>
      <c r="C656" s="331"/>
      <c r="D656" s="244"/>
      <c r="E656" s="331"/>
      <c r="F656" s="244"/>
      <c r="G656" s="264"/>
      <c r="H656" s="246"/>
    </row>
    <row r="657" spans="1:8" s="247" customFormat="1" ht="14.25" outlineLevel="1">
      <c r="A657" s="217">
        <f t="shared" si="57"/>
        <v>509</v>
      </c>
      <c r="B657" s="204"/>
      <c r="C657" s="331"/>
      <c r="D657" s="244"/>
      <c r="E657" s="331"/>
      <c r="F657" s="244"/>
      <c r="G657" s="264"/>
      <c r="H657" s="246"/>
    </row>
    <row r="658" spans="1:8" s="247" customFormat="1" ht="15" outlineLevel="1" thickBot="1">
      <c r="A658" s="217">
        <f>1+A657</f>
        <v>510</v>
      </c>
      <c r="B658" s="205"/>
      <c r="C658" s="332"/>
      <c r="D658" s="251"/>
      <c r="E658" s="332"/>
      <c r="F658" s="251"/>
      <c r="G658" s="265"/>
      <c r="H658" s="246"/>
    </row>
    <row r="659" spans="1:8" s="256" customFormat="1" ht="15.75" thickBot="1">
      <c r="A659" s="218" t="s">
        <v>806</v>
      </c>
      <c r="B659" s="211" t="s">
        <v>813</v>
      </c>
      <c r="C659" s="333">
        <f>SUM(C649:C658)</f>
        <v>0</v>
      </c>
      <c r="D659" s="252">
        <f>SUM(D649:D658)</f>
        <v>0</v>
      </c>
      <c r="E659" s="333">
        <f>SUM(E649:E658)</f>
        <v>0</v>
      </c>
      <c r="F659" s="252">
        <f>SUM(F649:F658)</f>
        <v>0</v>
      </c>
      <c r="G659" s="266"/>
      <c r="H659" s="255"/>
    </row>
    <row r="660" spans="1:8" s="247" customFormat="1" ht="14.25" outlineLevel="1">
      <c r="A660" s="217">
        <v>511</v>
      </c>
      <c r="B660" s="204"/>
      <c r="C660" s="334"/>
      <c r="D660" s="257"/>
      <c r="E660" s="334"/>
      <c r="F660" s="257"/>
      <c r="G660" s="264"/>
      <c r="H660" s="246"/>
    </row>
    <row r="661" spans="1:8" s="247" customFormat="1" ht="14.25" outlineLevel="1">
      <c r="A661" s="217">
        <f>A660+1</f>
        <v>512</v>
      </c>
      <c r="B661" s="204"/>
      <c r="C661" s="331"/>
      <c r="D661" s="244"/>
      <c r="E661" s="331"/>
      <c r="F661" s="244"/>
      <c r="G661" s="264"/>
      <c r="H661" s="246"/>
    </row>
    <row r="662" spans="1:8" s="247" customFormat="1" ht="14.25" outlineLevel="1">
      <c r="A662" s="217">
        <f aca="true" t="shared" si="58" ref="A662:A669">A661+1</f>
        <v>513</v>
      </c>
      <c r="B662" s="204"/>
      <c r="C662" s="331"/>
      <c r="D662" s="244"/>
      <c r="E662" s="331"/>
      <c r="F662" s="244"/>
      <c r="G662" s="264"/>
      <c r="H662" s="246"/>
    </row>
    <row r="663" spans="1:8" s="247" customFormat="1" ht="14.25" outlineLevel="1">
      <c r="A663" s="217">
        <f t="shared" si="58"/>
        <v>514</v>
      </c>
      <c r="B663" s="204"/>
      <c r="C663" s="331"/>
      <c r="D663" s="244"/>
      <c r="E663" s="331"/>
      <c r="F663" s="244"/>
      <c r="G663" s="264"/>
      <c r="H663" s="246"/>
    </row>
    <row r="664" spans="1:8" s="247" customFormat="1" ht="14.25" outlineLevel="1">
      <c r="A664" s="217">
        <f t="shared" si="58"/>
        <v>515</v>
      </c>
      <c r="B664" s="204"/>
      <c r="C664" s="331"/>
      <c r="D664" s="244"/>
      <c r="E664" s="331"/>
      <c r="F664" s="244"/>
      <c r="G664" s="264"/>
      <c r="H664" s="246"/>
    </row>
    <row r="665" spans="1:8" s="247" customFormat="1" ht="14.25" outlineLevel="1">
      <c r="A665" s="217">
        <f t="shared" si="58"/>
        <v>516</v>
      </c>
      <c r="B665" s="204"/>
      <c r="C665" s="331"/>
      <c r="D665" s="244"/>
      <c r="E665" s="331"/>
      <c r="F665" s="244"/>
      <c r="G665" s="264"/>
      <c r="H665" s="246"/>
    </row>
    <row r="666" spans="1:8" s="247" customFormat="1" ht="14.25" outlineLevel="1">
      <c r="A666" s="217">
        <f t="shared" si="58"/>
        <v>517</v>
      </c>
      <c r="B666" s="204"/>
      <c r="C666" s="331"/>
      <c r="D666" s="244"/>
      <c r="E666" s="331"/>
      <c r="F666" s="244"/>
      <c r="G666" s="264"/>
      <c r="H666" s="246"/>
    </row>
    <row r="667" spans="1:8" s="247" customFormat="1" ht="14.25" outlineLevel="1">
      <c r="A667" s="217">
        <f t="shared" si="58"/>
        <v>518</v>
      </c>
      <c r="B667" s="204"/>
      <c r="C667" s="331"/>
      <c r="D667" s="244"/>
      <c r="E667" s="331"/>
      <c r="F667" s="244"/>
      <c r="G667" s="264"/>
      <c r="H667" s="246"/>
    </row>
    <row r="668" spans="1:8" s="247" customFormat="1" ht="14.25" outlineLevel="1">
      <c r="A668" s="217">
        <f t="shared" si="58"/>
        <v>519</v>
      </c>
      <c r="B668" s="204"/>
      <c r="C668" s="331"/>
      <c r="D668" s="244"/>
      <c r="E668" s="331"/>
      <c r="F668" s="244"/>
      <c r="G668" s="264"/>
      <c r="H668" s="246"/>
    </row>
    <row r="669" spans="1:8" s="247" customFormat="1" ht="15" outlineLevel="1" thickBot="1">
      <c r="A669" s="217">
        <f t="shared" si="58"/>
        <v>520</v>
      </c>
      <c r="B669" s="205"/>
      <c r="C669" s="332"/>
      <c r="D669" s="251"/>
      <c r="E669" s="332"/>
      <c r="F669" s="251"/>
      <c r="G669" s="265"/>
      <c r="H669" s="246"/>
    </row>
    <row r="670" spans="1:11" s="256" customFormat="1" ht="34.5" customHeight="1" thickBot="1">
      <c r="A670" s="218" t="s">
        <v>807</v>
      </c>
      <c r="B670" s="211" t="s">
        <v>54</v>
      </c>
      <c r="C670" s="333">
        <f>SUM(C660:C669)</f>
        <v>0</v>
      </c>
      <c r="D670" s="252">
        <f>SUM(D660:D669)</f>
        <v>0</v>
      </c>
      <c r="E670" s="333">
        <f>SUM(E660:E669)</f>
        <v>0</v>
      </c>
      <c r="F670" s="252">
        <f>SUM(F660:F669)</f>
        <v>0</v>
      </c>
      <c r="G670" s="266"/>
      <c r="H670" s="255"/>
      <c r="I670" s="247"/>
      <c r="J670" s="247"/>
      <c r="K670" s="247"/>
    </row>
    <row r="671" spans="1:8" s="247" customFormat="1" ht="14.25" outlineLevel="1">
      <c r="A671" s="217">
        <v>521</v>
      </c>
      <c r="B671" s="204"/>
      <c r="C671" s="334"/>
      <c r="D671" s="257"/>
      <c r="E671" s="334"/>
      <c r="F671" s="257"/>
      <c r="G671" s="264"/>
      <c r="H671" s="246"/>
    </row>
    <row r="672" spans="1:8" s="247" customFormat="1" ht="14.25" outlineLevel="1">
      <c r="A672" s="217">
        <f>A671+1</f>
        <v>522</v>
      </c>
      <c r="B672" s="204"/>
      <c r="C672" s="331"/>
      <c r="D672" s="244"/>
      <c r="E672" s="331"/>
      <c r="F672" s="244"/>
      <c r="G672" s="264"/>
      <c r="H672" s="246"/>
    </row>
    <row r="673" spans="1:8" s="247" customFormat="1" ht="14.25" outlineLevel="1">
      <c r="A673" s="217">
        <f aca="true" t="shared" si="59" ref="A673:A680">A672+1</f>
        <v>523</v>
      </c>
      <c r="B673" s="204"/>
      <c r="C673" s="331"/>
      <c r="D673" s="244"/>
      <c r="E673" s="331"/>
      <c r="F673" s="244"/>
      <c r="G673" s="264"/>
      <c r="H673" s="246"/>
    </row>
    <row r="674" spans="1:8" s="247" customFormat="1" ht="14.25" outlineLevel="1">
      <c r="A674" s="217">
        <f t="shared" si="59"/>
        <v>524</v>
      </c>
      <c r="B674" s="204"/>
      <c r="C674" s="331"/>
      <c r="D674" s="244"/>
      <c r="E674" s="331"/>
      <c r="F674" s="244"/>
      <c r="G674" s="264"/>
      <c r="H674" s="246"/>
    </row>
    <row r="675" spans="1:8" s="247" customFormat="1" ht="14.25" outlineLevel="1">
      <c r="A675" s="217">
        <f t="shared" si="59"/>
        <v>525</v>
      </c>
      <c r="B675" s="204"/>
      <c r="C675" s="331"/>
      <c r="D675" s="244"/>
      <c r="E675" s="331"/>
      <c r="F675" s="244"/>
      <c r="G675" s="264"/>
      <c r="H675" s="246"/>
    </row>
    <row r="676" spans="1:8" s="247" customFormat="1" ht="14.25" outlineLevel="1">
      <c r="A676" s="217">
        <f t="shared" si="59"/>
        <v>526</v>
      </c>
      <c r="B676" s="204"/>
      <c r="C676" s="331"/>
      <c r="D676" s="244"/>
      <c r="E676" s="331"/>
      <c r="F676" s="244"/>
      <c r="G676" s="264"/>
      <c r="H676" s="246"/>
    </row>
    <row r="677" spans="1:8" s="247" customFormat="1" ht="14.25" outlineLevel="1">
      <c r="A677" s="217">
        <f t="shared" si="59"/>
        <v>527</v>
      </c>
      <c r="B677" s="204"/>
      <c r="C677" s="331"/>
      <c r="D677" s="244"/>
      <c r="E677" s="331"/>
      <c r="F677" s="244"/>
      <c r="G677" s="264"/>
      <c r="H677" s="246"/>
    </row>
    <row r="678" spans="1:8" s="247" customFormat="1" ht="14.25" outlineLevel="1">
      <c r="A678" s="217">
        <f t="shared" si="59"/>
        <v>528</v>
      </c>
      <c r="B678" s="204"/>
      <c r="C678" s="331"/>
      <c r="D678" s="244"/>
      <c r="E678" s="331"/>
      <c r="F678" s="244"/>
      <c r="G678" s="264"/>
      <c r="H678" s="246"/>
    </row>
    <row r="679" spans="1:8" s="247" customFormat="1" ht="14.25" outlineLevel="1">
      <c r="A679" s="217">
        <f t="shared" si="59"/>
        <v>529</v>
      </c>
      <c r="B679" s="204"/>
      <c r="C679" s="331"/>
      <c r="D679" s="244"/>
      <c r="E679" s="331"/>
      <c r="F679" s="244"/>
      <c r="G679" s="264"/>
      <c r="H679" s="246"/>
    </row>
    <row r="680" spans="1:11" s="247" customFormat="1" ht="15.75" outlineLevel="1" thickBot="1">
      <c r="A680" s="217">
        <f t="shared" si="59"/>
        <v>530</v>
      </c>
      <c r="B680" s="205"/>
      <c r="C680" s="332"/>
      <c r="D680" s="251"/>
      <c r="E680" s="332"/>
      <c r="F680" s="251"/>
      <c r="G680" s="265"/>
      <c r="H680" s="246"/>
      <c r="I680" s="256"/>
      <c r="J680" s="256"/>
      <c r="K680" s="256"/>
    </row>
    <row r="681" spans="1:11" s="256" customFormat="1" ht="30.75" thickBot="1">
      <c r="A681" s="218" t="s">
        <v>808</v>
      </c>
      <c r="B681" s="211" t="s">
        <v>814</v>
      </c>
      <c r="C681" s="333">
        <f>SUM(C671:C680)</f>
        <v>0</v>
      </c>
      <c r="D681" s="252">
        <f>SUM(D671:D680)</f>
        <v>0</v>
      </c>
      <c r="E681" s="333">
        <f>SUM(E671:E680)</f>
        <v>0</v>
      </c>
      <c r="F681" s="252">
        <f>SUM(F671:F680)</f>
        <v>0</v>
      </c>
      <c r="G681" s="266"/>
      <c r="H681" s="246"/>
      <c r="I681" s="247"/>
      <c r="J681" s="247"/>
      <c r="K681" s="247"/>
    </row>
    <row r="682" spans="1:8" s="247" customFormat="1" ht="14.25" outlineLevel="1">
      <c r="A682" s="217">
        <v>531</v>
      </c>
      <c r="B682" s="204"/>
      <c r="C682" s="334"/>
      <c r="D682" s="257"/>
      <c r="E682" s="334"/>
      <c r="F682" s="257"/>
      <c r="G682" s="264"/>
      <c r="H682" s="246"/>
    </row>
    <row r="683" spans="1:8" s="247" customFormat="1" ht="14.25" outlineLevel="1">
      <c r="A683" s="217">
        <f>A682+1</f>
        <v>532</v>
      </c>
      <c r="B683" s="204"/>
      <c r="C683" s="331"/>
      <c r="D683" s="244"/>
      <c r="E683" s="331"/>
      <c r="F683" s="244"/>
      <c r="G683" s="264"/>
      <c r="H683" s="246"/>
    </row>
    <row r="684" spans="1:8" s="247" customFormat="1" ht="14.25" outlineLevel="1">
      <c r="A684" s="217">
        <f aca="true" t="shared" si="60" ref="A684:A691">A683+1</f>
        <v>533</v>
      </c>
      <c r="B684" s="204"/>
      <c r="C684" s="331"/>
      <c r="D684" s="244"/>
      <c r="E684" s="331"/>
      <c r="F684" s="244"/>
      <c r="G684" s="264"/>
      <c r="H684" s="246"/>
    </row>
    <row r="685" spans="1:8" s="247" customFormat="1" ht="14.25" outlineLevel="1">
      <c r="A685" s="217">
        <f t="shared" si="60"/>
        <v>534</v>
      </c>
      <c r="B685" s="204"/>
      <c r="C685" s="331"/>
      <c r="D685" s="244"/>
      <c r="E685" s="331"/>
      <c r="F685" s="244"/>
      <c r="G685" s="264"/>
      <c r="H685" s="246"/>
    </row>
    <row r="686" spans="1:8" s="247" customFormat="1" ht="14.25" outlineLevel="1">
      <c r="A686" s="217">
        <f t="shared" si="60"/>
        <v>535</v>
      </c>
      <c r="B686" s="204"/>
      <c r="C686" s="331"/>
      <c r="D686" s="244"/>
      <c r="E686" s="331"/>
      <c r="F686" s="244"/>
      <c r="G686" s="264"/>
      <c r="H686" s="246"/>
    </row>
    <row r="687" spans="1:8" s="247" customFormat="1" ht="14.25" outlineLevel="1">
      <c r="A687" s="217">
        <f t="shared" si="60"/>
        <v>536</v>
      </c>
      <c r="B687" s="204"/>
      <c r="C687" s="331"/>
      <c r="D687" s="244"/>
      <c r="E687" s="331"/>
      <c r="F687" s="244"/>
      <c r="G687" s="264"/>
      <c r="H687" s="246"/>
    </row>
    <row r="688" spans="1:8" s="247" customFormat="1" ht="14.25" outlineLevel="1">
      <c r="A688" s="217">
        <f t="shared" si="60"/>
        <v>537</v>
      </c>
      <c r="B688" s="204"/>
      <c r="C688" s="331"/>
      <c r="D688" s="244"/>
      <c r="E688" s="331"/>
      <c r="F688" s="244"/>
      <c r="G688" s="264"/>
      <c r="H688" s="246"/>
    </row>
    <row r="689" spans="1:8" s="247" customFormat="1" ht="14.25" outlineLevel="1">
      <c r="A689" s="217">
        <f t="shared" si="60"/>
        <v>538</v>
      </c>
      <c r="B689" s="204"/>
      <c r="C689" s="331"/>
      <c r="D689" s="244"/>
      <c r="E689" s="331"/>
      <c r="F689" s="244"/>
      <c r="G689" s="264"/>
      <c r="H689" s="246"/>
    </row>
    <row r="690" spans="1:8" s="247" customFormat="1" ht="14.25" outlineLevel="1">
      <c r="A690" s="217">
        <f t="shared" si="60"/>
        <v>539</v>
      </c>
      <c r="B690" s="204"/>
      <c r="C690" s="331"/>
      <c r="D690" s="244"/>
      <c r="E690" s="331"/>
      <c r="F690" s="244"/>
      <c r="G690" s="264"/>
      <c r="H690" s="246"/>
    </row>
    <row r="691" spans="1:11" s="247" customFormat="1" ht="15.75" outlineLevel="1" thickBot="1">
      <c r="A691" s="217">
        <f t="shared" si="60"/>
        <v>540</v>
      </c>
      <c r="B691" s="205"/>
      <c r="C691" s="332"/>
      <c r="D691" s="251"/>
      <c r="E691" s="332"/>
      <c r="F691" s="251"/>
      <c r="G691" s="265"/>
      <c r="H691" s="246"/>
      <c r="I691" s="256"/>
      <c r="J691" s="256"/>
      <c r="K691" s="256"/>
    </row>
    <row r="692" spans="1:11" s="256" customFormat="1" ht="30.75" thickBot="1">
      <c r="A692" s="218" t="s">
        <v>809</v>
      </c>
      <c r="B692" s="211" t="s">
        <v>815</v>
      </c>
      <c r="C692" s="333">
        <f>SUM(C682:C691)</f>
        <v>0</v>
      </c>
      <c r="D692" s="252">
        <f>SUM(D682:D691)</f>
        <v>0</v>
      </c>
      <c r="E692" s="333">
        <f>SUM(E682:E691)</f>
        <v>0</v>
      </c>
      <c r="F692" s="252">
        <f>SUM(F682:F691)</f>
        <v>0</v>
      </c>
      <c r="G692" s="266"/>
      <c r="H692" s="246"/>
      <c r="I692" s="247"/>
      <c r="J692" s="247"/>
      <c r="K692" s="247"/>
    </row>
    <row r="693" spans="1:8" s="247" customFormat="1" ht="14.25" outlineLevel="1">
      <c r="A693" s="217">
        <v>541</v>
      </c>
      <c r="B693" s="204"/>
      <c r="C693" s="334"/>
      <c r="D693" s="257"/>
      <c r="E693" s="334"/>
      <c r="F693" s="257"/>
      <c r="G693" s="264"/>
      <c r="H693" s="246"/>
    </row>
    <row r="694" spans="1:8" s="247" customFormat="1" ht="14.25" outlineLevel="1">
      <c r="A694" s="217">
        <f>A693+1</f>
        <v>542</v>
      </c>
      <c r="B694" s="204"/>
      <c r="C694" s="331"/>
      <c r="D694" s="244"/>
      <c r="E694" s="331"/>
      <c r="F694" s="244"/>
      <c r="G694" s="264"/>
      <c r="H694" s="246"/>
    </row>
    <row r="695" spans="1:8" s="247" customFormat="1" ht="14.25" outlineLevel="1">
      <c r="A695" s="217">
        <f aca="true" t="shared" si="61" ref="A695:A702">A694+1</f>
        <v>543</v>
      </c>
      <c r="B695" s="204"/>
      <c r="C695" s="331"/>
      <c r="D695" s="244"/>
      <c r="E695" s="331"/>
      <c r="F695" s="244"/>
      <c r="G695" s="264"/>
      <c r="H695" s="246"/>
    </row>
    <row r="696" spans="1:8" s="247" customFormat="1" ht="14.25" outlineLevel="1">
      <c r="A696" s="217">
        <f t="shared" si="61"/>
        <v>544</v>
      </c>
      <c r="B696" s="204"/>
      <c r="C696" s="331"/>
      <c r="D696" s="244"/>
      <c r="E696" s="331"/>
      <c r="F696" s="244"/>
      <c r="G696" s="264"/>
      <c r="H696" s="246"/>
    </row>
    <row r="697" spans="1:8" s="247" customFormat="1" ht="14.25" outlineLevel="1">
      <c r="A697" s="217">
        <f t="shared" si="61"/>
        <v>545</v>
      </c>
      <c r="B697" s="204"/>
      <c r="C697" s="331"/>
      <c r="D697" s="244"/>
      <c r="E697" s="331"/>
      <c r="F697" s="244"/>
      <c r="G697" s="264"/>
      <c r="H697" s="246"/>
    </row>
    <row r="698" spans="1:8" s="247" customFormat="1" ht="14.25" outlineLevel="1">
      <c r="A698" s="217">
        <f t="shared" si="61"/>
        <v>546</v>
      </c>
      <c r="B698" s="204"/>
      <c r="C698" s="331"/>
      <c r="D698" s="244"/>
      <c r="E698" s="331"/>
      <c r="F698" s="244"/>
      <c r="G698" s="264"/>
      <c r="H698" s="246"/>
    </row>
    <row r="699" spans="1:8" s="247" customFormat="1" ht="14.25" outlineLevel="1">
      <c r="A699" s="217">
        <f t="shared" si="61"/>
        <v>547</v>
      </c>
      <c r="B699" s="204"/>
      <c r="C699" s="331"/>
      <c r="D699" s="244"/>
      <c r="E699" s="331"/>
      <c r="F699" s="244"/>
      <c r="G699" s="264"/>
      <c r="H699" s="246"/>
    </row>
    <row r="700" spans="1:8" s="247" customFormat="1" ht="14.25" outlineLevel="1">
      <c r="A700" s="217">
        <f t="shared" si="61"/>
        <v>548</v>
      </c>
      <c r="B700" s="204"/>
      <c r="C700" s="331"/>
      <c r="D700" s="244"/>
      <c r="E700" s="331"/>
      <c r="F700" s="244"/>
      <c r="G700" s="264"/>
      <c r="H700" s="246"/>
    </row>
    <row r="701" spans="1:8" s="247" customFormat="1" ht="14.25" outlineLevel="1">
      <c r="A701" s="217">
        <f t="shared" si="61"/>
        <v>549</v>
      </c>
      <c r="B701" s="204"/>
      <c r="C701" s="331"/>
      <c r="D701" s="244"/>
      <c r="E701" s="331"/>
      <c r="F701" s="244"/>
      <c r="G701" s="264"/>
      <c r="H701" s="246"/>
    </row>
    <row r="702" spans="1:11" s="247" customFormat="1" ht="15.75" outlineLevel="1" thickBot="1">
      <c r="A702" s="219">
        <f t="shared" si="61"/>
        <v>550</v>
      </c>
      <c r="B702" s="205"/>
      <c r="C702" s="332"/>
      <c r="D702" s="251"/>
      <c r="E702" s="332"/>
      <c r="F702" s="251"/>
      <c r="G702" s="265"/>
      <c r="H702" s="246"/>
      <c r="I702" s="256"/>
      <c r="J702" s="256"/>
      <c r="K702" s="256"/>
    </row>
    <row r="703" spans="1:11" s="256" customFormat="1" ht="30.75" thickBot="1">
      <c r="A703" s="218" t="s">
        <v>810</v>
      </c>
      <c r="B703" s="211" t="s">
        <v>816</v>
      </c>
      <c r="C703" s="333">
        <f>SUM(C693:C702)</f>
        <v>0</v>
      </c>
      <c r="D703" s="252">
        <f>SUM(D693:D702)</f>
        <v>0</v>
      </c>
      <c r="E703" s="333">
        <f>SUM(E693:E702)</f>
        <v>0</v>
      </c>
      <c r="F703" s="252">
        <f>SUM(F693:F702)</f>
        <v>0</v>
      </c>
      <c r="G703" s="266"/>
      <c r="H703" s="246"/>
      <c r="I703" s="247"/>
      <c r="J703" s="247"/>
      <c r="K703" s="247"/>
    </row>
    <row r="704" spans="1:8" s="247" customFormat="1" ht="26.25" customHeight="1" thickBot="1">
      <c r="A704" s="927" t="s">
        <v>817</v>
      </c>
      <c r="B704" s="928"/>
      <c r="C704" s="336">
        <f>C21+C32+C43+C54+C65+C76+C87+C98+C109+C120+C131+C142+C153+C164+C175+C186+C197+C208+C219+C230+C241+C252+C263+C274+C285+C296+C307+C318+C329+C340+C351+C362+C373+C384+C395+C406+C417+C428+C439+C450+C461+C472+C483+C494+C505+C516+C527+C538+C549+C560+C571+C582+C593+C604+C615+C626+C637+C648+C659+C670+C681+C692+C703</f>
        <v>0</v>
      </c>
      <c r="D704" s="269">
        <f>D21+D32+D43+D54+D65+D76+D87+D98+D109+D120+D131+D142+D153+D164+D175+D186+D197+D208+D219+D230+D241+D252+D263+D274+D285+D296+D307+D318+D329+D340+D351+D362+D373+D384+D395+D406+D417+D428+D439+D450+D461+D472+D483+D494+D505+D516+D527+D538+D549+D560+D571+D582+D593+D604+D615+D626+D637+D648+D659+D670+D681+D692+D703</f>
        <v>0</v>
      </c>
      <c r="E704" s="336">
        <f>E21+E32+E43+E54+E65+E76+E87+E98+E109+E120+E131+E142+E153+E164+E175+E186+E197+E208+E219+E230+E241+E252+E263+E274+E285+E296+E307+E318+E329+E340+E351+E362+E373+E384+E395+E406+E417+E428+E439+E450+E461+E472+E483+E494+E505+E516+E527+E538+E549+E560+E571+E582+E593+E604+E615+E626+E637+E648+E659+E670+E681+E692+E703</f>
        <v>0</v>
      </c>
      <c r="F704" s="269">
        <f>F21+F32+F43+F54+F65+F76+F87+F98+F109+F120+F131+F142+F153+F164+F175+F186+F197+F208+F219+F230+F241+F252+F263+F274+F285+F296+F307+F318+F329+F340+F351+F362+F373+F384+F395+F406+F417+F428+F439+F450+F461+F472+F483+F494+F505+F516+F527+F538+F549+F560+F571+F582+F593+F604+F615+F626+F637+F648+F659+F670+F681+F692+F703</f>
        <v>0</v>
      </c>
      <c r="G704" s="270"/>
      <c r="H704" s="246"/>
    </row>
    <row r="705" spans="3:11" s="239" customFormat="1" ht="14.25">
      <c r="C705" s="337"/>
      <c r="D705" s="271"/>
      <c r="E705" s="337"/>
      <c r="F705" s="271"/>
      <c r="G705" s="272"/>
      <c r="H705" s="238"/>
      <c r="I705" s="247"/>
      <c r="J705" s="247"/>
      <c r="K705" s="247"/>
    </row>
    <row r="706" spans="3:11" s="239" customFormat="1" ht="14.25">
      <c r="C706" s="337"/>
      <c r="D706" s="271"/>
      <c r="E706" s="337"/>
      <c r="F706" s="271"/>
      <c r="G706" s="272"/>
      <c r="H706" s="238"/>
      <c r="I706" s="247"/>
      <c r="J706" s="247"/>
      <c r="K706" s="247"/>
    </row>
    <row r="707" spans="2:11" s="239" customFormat="1" ht="14.25">
      <c r="B707" s="273" t="s">
        <v>223</v>
      </c>
      <c r="C707" s="338"/>
      <c r="D707" s="274" t="s">
        <v>116</v>
      </c>
      <c r="E707" s="340" t="s">
        <v>228</v>
      </c>
      <c r="F707" s="274"/>
      <c r="G707" s="272"/>
      <c r="H707" s="238"/>
      <c r="I707" s="247"/>
      <c r="J707" s="247"/>
      <c r="K707" s="247"/>
    </row>
    <row r="708" spans="2:11" s="239" customFormat="1" ht="14.25">
      <c r="B708" s="238"/>
      <c r="C708" s="337"/>
      <c r="D708" s="271"/>
      <c r="E708" s="341"/>
      <c r="F708" s="271"/>
      <c r="G708" s="272"/>
      <c r="H708" s="238"/>
      <c r="I708" s="247"/>
      <c r="J708" s="247"/>
      <c r="K708" s="247"/>
    </row>
    <row r="709" spans="2:11" s="239" customFormat="1" ht="14.25">
      <c r="B709" s="238"/>
      <c r="C709" s="337"/>
      <c r="D709" s="271"/>
      <c r="E709" s="341"/>
      <c r="F709" s="271"/>
      <c r="G709" s="272"/>
      <c r="H709" s="238"/>
      <c r="I709" s="247"/>
      <c r="J709" s="247"/>
      <c r="K709" s="247"/>
    </row>
    <row r="710" spans="3:11" s="239" customFormat="1" ht="15">
      <c r="C710" s="337"/>
      <c r="D710" s="271"/>
      <c r="E710" s="337"/>
      <c r="F710" s="271"/>
      <c r="G710" s="272"/>
      <c r="H710" s="238"/>
      <c r="I710" s="256"/>
      <c r="J710" s="256"/>
      <c r="K710" s="256"/>
    </row>
    <row r="711" spans="3:11" s="239" customFormat="1" ht="14.25">
      <c r="C711" s="337"/>
      <c r="D711" s="271"/>
      <c r="E711" s="337"/>
      <c r="F711" s="271"/>
      <c r="G711" s="272"/>
      <c r="H711" s="238"/>
      <c r="I711" s="247"/>
      <c r="J711" s="247"/>
      <c r="K711" s="247"/>
    </row>
    <row r="712" spans="3:11" s="239" customFormat="1" ht="14.25">
      <c r="C712" s="337"/>
      <c r="D712" s="271"/>
      <c r="E712" s="337"/>
      <c r="F712" s="271"/>
      <c r="G712" s="272"/>
      <c r="H712" s="238"/>
      <c r="I712" s="247"/>
      <c r="J712" s="247"/>
      <c r="K712" s="247"/>
    </row>
    <row r="713" spans="3:11" s="239" customFormat="1" ht="14.25">
      <c r="C713" s="337"/>
      <c r="D713" s="271"/>
      <c r="E713" s="337"/>
      <c r="F713" s="271"/>
      <c r="G713" s="272"/>
      <c r="H713" s="238"/>
      <c r="I713" s="247"/>
      <c r="J713" s="247"/>
      <c r="K713" s="247"/>
    </row>
    <row r="714" spans="3:11" s="239" customFormat="1" ht="14.25">
      <c r="C714" s="337"/>
      <c r="D714" s="271"/>
      <c r="E714" s="337"/>
      <c r="F714" s="271"/>
      <c r="G714" s="272"/>
      <c r="H714" s="238"/>
      <c r="I714" s="247"/>
      <c r="J714" s="247"/>
      <c r="K714" s="247"/>
    </row>
    <row r="715" spans="3:11" s="239" customFormat="1" ht="14.25">
      <c r="C715" s="337"/>
      <c r="D715" s="271"/>
      <c r="E715" s="337"/>
      <c r="F715" s="271"/>
      <c r="G715" s="272"/>
      <c r="H715" s="238"/>
      <c r="I715" s="247"/>
      <c r="J715" s="247"/>
      <c r="K715" s="247"/>
    </row>
    <row r="716" spans="3:11" s="239" customFormat="1" ht="14.25">
      <c r="C716" s="337"/>
      <c r="D716" s="271"/>
      <c r="E716" s="337"/>
      <c r="F716" s="271"/>
      <c r="G716" s="272"/>
      <c r="H716" s="238"/>
      <c r="I716" s="247"/>
      <c r="J716" s="247"/>
      <c r="K716" s="247"/>
    </row>
    <row r="717" spans="3:11" s="239" customFormat="1" ht="14.25">
      <c r="C717" s="337"/>
      <c r="D717" s="271"/>
      <c r="E717" s="337"/>
      <c r="F717" s="271"/>
      <c r="G717" s="272"/>
      <c r="H717" s="238"/>
      <c r="I717" s="247"/>
      <c r="J717" s="247"/>
      <c r="K717" s="247"/>
    </row>
    <row r="718" spans="3:11" s="239" customFormat="1" ht="14.25">
      <c r="C718" s="337"/>
      <c r="D718" s="271"/>
      <c r="E718" s="337"/>
      <c r="F718" s="271"/>
      <c r="G718" s="272"/>
      <c r="H718" s="238"/>
      <c r="I718" s="247"/>
      <c r="J718" s="247"/>
      <c r="K718" s="247"/>
    </row>
    <row r="719" spans="3:11" s="239" customFormat="1" ht="14.25">
      <c r="C719" s="337"/>
      <c r="D719" s="271"/>
      <c r="E719" s="337"/>
      <c r="F719" s="271"/>
      <c r="G719" s="272"/>
      <c r="H719" s="238"/>
      <c r="I719" s="247"/>
      <c r="J719" s="247"/>
      <c r="K719" s="247"/>
    </row>
    <row r="720" spans="3:11" s="239" customFormat="1" ht="14.25">
      <c r="C720" s="337"/>
      <c r="D720" s="271"/>
      <c r="E720" s="337"/>
      <c r="F720" s="271"/>
      <c r="G720" s="272"/>
      <c r="H720" s="238"/>
      <c r="I720" s="247"/>
      <c r="J720" s="247"/>
      <c r="K720" s="247"/>
    </row>
    <row r="721" spans="3:11" s="239" customFormat="1" ht="15">
      <c r="C721" s="337"/>
      <c r="D721" s="271"/>
      <c r="E721" s="337"/>
      <c r="F721" s="271"/>
      <c r="G721" s="272"/>
      <c r="H721" s="238"/>
      <c r="I721" s="256"/>
      <c r="J721" s="256"/>
      <c r="K721" s="256"/>
    </row>
    <row r="722" spans="3:11" s="239" customFormat="1" ht="14.25">
      <c r="C722" s="337"/>
      <c r="D722" s="271"/>
      <c r="E722" s="337"/>
      <c r="F722" s="271"/>
      <c r="G722" s="272"/>
      <c r="H722" s="238"/>
      <c r="I722" s="247"/>
      <c r="J722" s="247"/>
      <c r="K722" s="247"/>
    </row>
    <row r="723" spans="3:11" s="239" customFormat="1" ht="14.25">
      <c r="C723" s="337"/>
      <c r="D723" s="271"/>
      <c r="E723" s="337"/>
      <c r="F723" s="271"/>
      <c r="G723" s="272"/>
      <c r="H723" s="238"/>
      <c r="I723" s="247"/>
      <c r="J723" s="247"/>
      <c r="K723" s="247"/>
    </row>
    <row r="724" spans="3:11" s="239" customFormat="1" ht="14.25">
      <c r="C724" s="337"/>
      <c r="D724" s="271"/>
      <c r="E724" s="337"/>
      <c r="F724" s="271"/>
      <c r="G724" s="272"/>
      <c r="H724" s="238"/>
      <c r="I724" s="247"/>
      <c r="J724" s="247"/>
      <c r="K724" s="247"/>
    </row>
    <row r="725" spans="3:11" s="239" customFormat="1" ht="14.25">
      <c r="C725" s="337"/>
      <c r="D725" s="271"/>
      <c r="E725" s="337"/>
      <c r="F725" s="271"/>
      <c r="G725" s="272"/>
      <c r="H725" s="238"/>
      <c r="I725" s="247"/>
      <c r="J725" s="247"/>
      <c r="K725" s="247"/>
    </row>
    <row r="726" spans="3:11" s="239" customFormat="1" ht="14.25">
      <c r="C726" s="337"/>
      <c r="D726" s="271"/>
      <c r="E726" s="337"/>
      <c r="F726" s="271"/>
      <c r="G726" s="272"/>
      <c r="H726" s="238"/>
      <c r="I726" s="247"/>
      <c r="J726" s="247"/>
      <c r="K726" s="247"/>
    </row>
    <row r="727" spans="3:11" s="239" customFormat="1" ht="14.25">
      <c r="C727" s="337"/>
      <c r="D727" s="271"/>
      <c r="E727" s="337"/>
      <c r="F727" s="271"/>
      <c r="G727" s="272"/>
      <c r="H727" s="238"/>
      <c r="I727" s="247"/>
      <c r="J727" s="247"/>
      <c r="K727" s="247"/>
    </row>
    <row r="728" spans="3:11" s="239" customFormat="1" ht="14.25">
      <c r="C728" s="337"/>
      <c r="D728" s="271"/>
      <c r="E728" s="337"/>
      <c r="F728" s="271"/>
      <c r="G728" s="272"/>
      <c r="H728" s="238"/>
      <c r="I728" s="247"/>
      <c r="J728" s="247"/>
      <c r="K728" s="247"/>
    </row>
    <row r="729" spans="3:11" s="239" customFormat="1" ht="14.25">
      <c r="C729" s="337"/>
      <c r="D729" s="271"/>
      <c r="E729" s="337"/>
      <c r="F729" s="271"/>
      <c r="G729" s="272"/>
      <c r="H729" s="238"/>
      <c r="I729" s="247"/>
      <c r="J729" s="247"/>
      <c r="K729" s="247"/>
    </row>
    <row r="730" spans="3:8" s="239" customFormat="1" ht="14.25">
      <c r="C730" s="337"/>
      <c r="D730" s="271"/>
      <c r="E730" s="337"/>
      <c r="F730" s="271"/>
      <c r="G730" s="272"/>
      <c r="H730" s="238"/>
    </row>
    <row r="731" spans="3:8" s="239" customFormat="1" ht="14.25">
      <c r="C731" s="337"/>
      <c r="D731" s="271"/>
      <c r="E731" s="337"/>
      <c r="F731" s="271"/>
      <c r="G731" s="272"/>
      <c r="H731" s="238"/>
    </row>
    <row r="732" spans="3:8" s="239" customFormat="1" ht="14.25">
      <c r="C732" s="337"/>
      <c r="D732" s="271"/>
      <c r="E732" s="337"/>
      <c r="F732" s="271"/>
      <c r="G732" s="272"/>
      <c r="H732" s="238"/>
    </row>
    <row r="733" spans="3:8" s="239" customFormat="1" ht="14.25">
      <c r="C733" s="337"/>
      <c r="D733" s="271"/>
      <c r="E733" s="337"/>
      <c r="F733" s="271"/>
      <c r="G733" s="272"/>
      <c r="H733" s="238"/>
    </row>
    <row r="734" spans="3:8" s="173" customFormat="1" ht="12.75">
      <c r="C734" s="342"/>
      <c r="D734" s="343"/>
      <c r="E734" s="342"/>
      <c r="F734" s="343"/>
      <c r="G734" s="196"/>
      <c r="H734" s="198"/>
    </row>
    <row r="735" spans="3:8" s="173" customFormat="1" ht="12.75">
      <c r="C735" s="342"/>
      <c r="D735" s="343"/>
      <c r="E735" s="342"/>
      <c r="F735" s="343"/>
      <c r="G735" s="196"/>
      <c r="H735" s="198"/>
    </row>
    <row r="736" spans="3:8" s="173" customFormat="1" ht="12.75">
      <c r="C736" s="342"/>
      <c r="D736" s="343"/>
      <c r="E736" s="342"/>
      <c r="F736" s="343"/>
      <c r="G736" s="196"/>
      <c r="H736" s="198"/>
    </row>
    <row r="737" spans="3:8" s="173" customFormat="1" ht="12.75">
      <c r="C737" s="342"/>
      <c r="D737" s="343"/>
      <c r="E737" s="342"/>
      <c r="F737" s="343"/>
      <c r="G737" s="196"/>
      <c r="H737" s="198"/>
    </row>
    <row r="738" spans="3:8" s="173" customFormat="1" ht="12.75">
      <c r="C738" s="342"/>
      <c r="D738" s="343"/>
      <c r="E738" s="342"/>
      <c r="F738" s="343"/>
      <c r="G738" s="196"/>
      <c r="H738" s="198"/>
    </row>
    <row r="739" spans="3:8" s="173" customFormat="1" ht="12.75">
      <c r="C739" s="342"/>
      <c r="D739" s="343"/>
      <c r="E739" s="342"/>
      <c r="F739" s="343"/>
      <c r="G739" s="196"/>
      <c r="H739" s="198"/>
    </row>
    <row r="740" spans="3:8" s="173" customFormat="1" ht="12.75">
      <c r="C740" s="342"/>
      <c r="D740" s="343"/>
      <c r="E740" s="342"/>
      <c r="F740" s="343"/>
      <c r="G740" s="196"/>
      <c r="H740" s="198"/>
    </row>
    <row r="741" spans="3:8" s="173" customFormat="1" ht="12.75">
      <c r="C741" s="342"/>
      <c r="D741" s="343"/>
      <c r="E741" s="342"/>
      <c r="F741" s="343"/>
      <c r="G741" s="196"/>
      <c r="H741" s="198"/>
    </row>
    <row r="742" spans="3:8" s="173" customFormat="1" ht="12.75">
      <c r="C742" s="342"/>
      <c r="D742" s="343"/>
      <c r="E742" s="342"/>
      <c r="F742" s="343"/>
      <c r="G742" s="196"/>
      <c r="H742" s="198"/>
    </row>
    <row r="743" spans="3:8" s="173" customFormat="1" ht="12.75">
      <c r="C743" s="342"/>
      <c r="D743" s="343"/>
      <c r="E743" s="342"/>
      <c r="F743" s="343"/>
      <c r="G743" s="196"/>
      <c r="H743" s="198"/>
    </row>
    <row r="744" spans="3:8" s="173" customFormat="1" ht="12.75">
      <c r="C744" s="342"/>
      <c r="D744" s="343"/>
      <c r="E744" s="342"/>
      <c r="F744" s="343"/>
      <c r="G744" s="196"/>
      <c r="H744" s="198"/>
    </row>
    <row r="745" spans="3:8" s="173" customFormat="1" ht="12.75">
      <c r="C745" s="342"/>
      <c r="D745" s="343"/>
      <c r="E745" s="342"/>
      <c r="F745" s="343"/>
      <c r="G745" s="196"/>
      <c r="H745" s="198"/>
    </row>
    <row r="746" spans="3:8" s="173" customFormat="1" ht="12.75">
      <c r="C746" s="342"/>
      <c r="D746" s="343"/>
      <c r="E746" s="342"/>
      <c r="F746" s="343"/>
      <c r="G746" s="196"/>
      <c r="H746" s="198"/>
    </row>
    <row r="747" spans="3:8" s="173" customFormat="1" ht="12.75">
      <c r="C747" s="342"/>
      <c r="D747" s="343"/>
      <c r="E747" s="342"/>
      <c r="F747" s="343"/>
      <c r="G747" s="196"/>
      <c r="H747" s="198"/>
    </row>
    <row r="748" ht="12.75">
      <c r="H748" s="198"/>
    </row>
    <row r="749" ht="12.75">
      <c r="H749" s="198"/>
    </row>
    <row r="750" ht="12.75">
      <c r="H750" s="198"/>
    </row>
    <row r="751" ht="12.75">
      <c r="H751" s="198"/>
    </row>
    <row r="752" ht="12.75">
      <c r="H752" s="198"/>
    </row>
    <row r="753" ht="12.75">
      <c r="H753" s="198"/>
    </row>
    <row r="754" ht="12.75">
      <c r="H754" s="198"/>
    </row>
    <row r="755" ht="12.75">
      <c r="H755" s="198"/>
    </row>
    <row r="756" ht="12.75">
      <c r="H756" s="198"/>
    </row>
    <row r="757" ht="12.75">
      <c r="H757" s="198"/>
    </row>
    <row r="758" ht="12.75">
      <c r="H758" s="198"/>
    </row>
    <row r="759" ht="12.75">
      <c r="H759" s="198"/>
    </row>
    <row r="760" ht="12.75">
      <c r="H760" s="198"/>
    </row>
    <row r="761" ht="12.75">
      <c r="H761" s="198"/>
    </row>
    <row r="762" ht="12.75">
      <c r="H762" s="198"/>
    </row>
    <row r="763" ht="12.75">
      <c r="H763" s="198"/>
    </row>
    <row r="764" ht="12.75">
      <c r="H764" s="198"/>
    </row>
    <row r="765" ht="12.75">
      <c r="H765" s="198"/>
    </row>
    <row r="766" ht="12.75">
      <c r="H766" s="198"/>
    </row>
    <row r="767" ht="12.75">
      <c r="H767" s="198"/>
    </row>
    <row r="768" ht="12.75">
      <c r="H768" s="198"/>
    </row>
  </sheetData>
  <sheetProtection insertColumns="0" insertRows="0" selectLockedCells="1"/>
  <mergeCells count="7">
    <mergeCell ref="A1:E1"/>
    <mergeCell ref="A704:B704"/>
    <mergeCell ref="C8:D8"/>
    <mergeCell ref="E8:F8"/>
    <mergeCell ref="A4:G4"/>
    <mergeCell ref="A5:G5"/>
    <mergeCell ref="A6:G6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landscape" paperSize="9" scale="88" r:id="rId1"/>
  <rowBreaks count="3" manualBreakCount="3">
    <brk id="32" max="6" man="1"/>
    <brk id="97" max="6" man="1"/>
    <brk id="130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0"/>
  <sheetViews>
    <sheetView view="pageBreakPreview" zoomScale="75" zoomScaleNormal="80" zoomScaleSheetLayoutView="75" zoomScalePageLayoutView="0" workbookViewId="0" topLeftCell="A1">
      <selection activeCell="B31" sqref="B31"/>
    </sheetView>
  </sheetViews>
  <sheetFormatPr defaultColWidth="9.140625" defaultRowHeight="12.75"/>
  <cols>
    <col min="1" max="1" width="4.421875" style="0" customWidth="1"/>
    <col min="2" max="2" width="29.57421875" style="0" customWidth="1"/>
    <col min="3" max="4" width="15.7109375" style="0" customWidth="1"/>
    <col min="5" max="8" width="14.7109375" style="0" customWidth="1"/>
    <col min="9" max="13" width="15.7109375" style="0" customWidth="1"/>
    <col min="14" max="14" width="20.421875" style="0" customWidth="1"/>
    <col min="15" max="15" width="21.7109375" style="0" customWidth="1"/>
    <col min="16" max="16" width="19.421875" style="0" customWidth="1"/>
    <col min="17" max="17" width="17.8515625" style="0" customWidth="1"/>
    <col min="18" max="18" width="19.421875" style="0" customWidth="1"/>
    <col min="19" max="19" width="17.8515625" style="0" customWidth="1"/>
    <col min="20" max="20" width="18.57421875" style="0" customWidth="1"/>
    <col min="21" max="21" width="19.28125" style="0" customWidth="1"/>
    <col min="22" max="22" width="20.140625" style="0" customWidth="1"/>
    <col min="23" max="23" width="16.8515625" style="0" hidden="1" customWidth="1"/>
  </cols>
  <sheetData>
    <row r="1" spans="1:2" ht="12.75">
      <c r="A1" s="124">
        <f>'Obrazac BS'!A1:C1</f>
        <v>0</v>
      </c>
      <c r="B1" s="125"/>
    </row>
    <row r="2" spans="1:2" ht="12.75">
      <c r="A2" t="s">
        <v>55</v>
      </c>
      <c r="B2" s="18"/>
    </row>
    <row r="3" spans="2:26" ht="20.25">
      <c r="B3" s="937" t="s">
        <v>515</v>
      </c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 t="s">
        <v>516</v>
      </c>
      <c r="O3" s="937"/>
      <c r="P3" s="937"/>
      <c r="Q3" s="937"/>
      <c r="R3" s="937"/>
      <c r="S3" s="937"/>
      <c r="T3" s="937"/>
      <c r="U3" s="937"/>
      <c r="V3" s="937"/>
      <c r="W3" s="937"/>
      <c r="X3" s="937"/>
      <c r="Y3" s="937"/>
      <c r="Z3" s="937"/>
    </row>
    <row r="5" spans="11:23" ht="13.5" thickBot="1">
      <c r="K5" s="938" t="s">
        <v>517</v>
      </c>
      <c r="L5" s="939"/>
      <c r="M5" s="939"/>
      <c r="Q5" s="127"/>
      <c r="U5" s="938" t="s">
        <v>518</v>
      </c>
      <c r="V5" s="939"/>
      <c r="W5" s="940"/>
    </row>
    <row r="6" spans="1:23" ht="36.75" customHeight="1">
      <c r="A6" s="128"/>
      <c r="B6" s="129"/>
      <c r="C6" s="129"/>
      <c r="D6" s="129"/>
      <c r="E6" s="933" t="s">
        <v>519</v>
      </c>
      <c r="F6" s="934"/>
      <c r="G6" s="934"/>
      <c r="H6" s="934"/>
      <c r="I6" s="933" t="s">
        <v>520</v>
      </c>
      <c r="J6" s="936"/>
      <c r="K6" s="934"/>
      <c r="L6" s="934"/>
      <c r="M6" s="934"/>
      <c r="N6" s="933" t="s">
        <v>521</v>
      </c>
      <c r="O6" s="934"/>
      <c r="P6" s="934"/>
      <c r="Q6" s="933" t="s">
        <v>522</v>
      </c>
      <c r="R6" s="934"/>
      <c r="S6" s="934"/>
      <c r="T6" s="933" t="s">
        <v>523</v>
      </c>
      <c r="U6" s="934"/>
      <c r="V6" s="935"/>
      <c r="W6" s="126"/>
    </row>
    <row r="7" spans="1:22" ht="30.75" customHeight="1">
      <c r="A7" s="943" t="s">
        <v>524</v>
      </c>
      <c r="B7" s="941" t="s">
        <v>525</v>
      </c>
      <c r="C7" s="941" t="s">
        <v>526</v>
      </c>
      <c r="D7" s="941" t="s">
        <v>527</v>
      </c>
      <c r="E7" s="941" t="s">
        <v>56</v>
      </c>
      <c r="F7" s="941"/>
      <c r="G7" s="941" t="s">
        <v>528</v>
      </c>
      <c r="H7" s="941"/>
      <c r="I7" s="953" t="s">
        <v>57</v>
      </c>
      <c r="J7" s="941" t="s">
        <v>58</v>
      </c>
      <c r="K7" s="946" t="s">
        <v>59</v>
      </c>
      <c r="L7" s="941" t="s">
        <v>529</v>
      </c>
      <c r="M7" s="941" t="s">
        <v>530</v>
      </c>
      <c r="N7" s="941" t="s">
        <v>60</v>
      </c>
      <c r="O7" s="941" t="s">
        <v>61</v>
      </c>
      <c r="P7" s="951" t="s">
        <v>62</v>
      </c>
      <c r="Q7" s="941" t="s">
        <v>63</v>
      </c>
      <c r="R7" s="941" t="s">
        <v>531</v>
      </c>
      <c r="S7" s="951" t="s">
        <v>532</v>
      </c>
      <c r="T7" s="941" t="s">
        <v>63</v>
      </c>
      <c r="U7" s="941" t="s">
        <v>531</v>
      </c>
      <c r="V7" s="948" t="s">
        <v>532</v>
      </c>
    </row>
    <row r="8" spans="1:22" ht="99" customHeight="1" thickBot="1">
      <c r="A8" s="944"/>
      <c r="B8" s="945"/>
      <c r="C8" s="945"/>
      <c r="D8" s="945"/>
      <c r="E8" s="130" t="s">
        <v>533</v>
      </c>
      <c r="F8" s="130" t="s">
        <v>534</v>
      </c>
      <c r="G8" s="130" t="s">
        <v>533</v>
      </c>
      <c r="H8" s="130" t="s">
        <v>534</v>
      </c>
      <c r="I8" s="954"/>
      <c r="J8" s="941"/>
      <c r="K8" s="947"/>
      <c r="L8" s="945"/>
      <c r="M8" s="945"/>
      <c r="N8" s="942"/>
      <c r="O8" s="942"/>
      <c r="P8" s="952"/>
      <c r="Q8" s="942"/>
      <c r="R8" s="942"/>
      <c r="S8" s="952"/>
      <c r="T8" s="942"/>
      <c r="U8" s="942"/>
      <c r="V8" s="949"/>
    </row>
    <row r="9" spans="1:22" s="135" customFormat="1" ht="64.5" thickBot="1">
      <c r="A9" s="131">
        <v>1</v>
      </c>
      <c r="B9" s="132">
        <v>2</v>
      </c>
      <c r="C9" s="132" t="s">
        <v>535</v>
      </c>
      <c r="D9" s="132" t="s">
        <v>536</v>
      </c>
      <c r="E9" s="132">
        <v>5</v>
      </c>
      <c r="F9" s="132">
        <v>6</v>
      </c>
      <c r="G9" s="132">
        <v>7</v>
      </c>
      <c r="H9" s="132">
        <v>8</v>
      </c>
      <c r="I9" s="132">
        <v>9</v>
      </c>
      <c r="J9" s="133">
        <v>10</v>
      </c>
      <c r="K9" s="132">
        <v>11</v>
      </c>
      <c r="L9" s="132">
        <v>12</v>
      </c>
      <c r="M9" s="132">
        <v>13</v>
      </c>
      <c r="N9" s="132">
        <v>14</v>
      </c>
      <c r="O9" s="132">
        <v>15</v>
      </c>
      <c r="P9" s="132">
        <v>16</v>
      </c>
      <c r="Q9" s="132">
        <v>17</v>
      </c>
      <c r="R9" s="132">
        <v>18</v>
      </c>
      <c r="S9" s="132">
        <v>19</v>
      </c>
      <c r="T9" s="132">
        <v>20</v>
      </c>
      <c r="U9" s="132">
        <v>21</v>
      </c>
      <c r="V9" s="134">
        <v>22</v>
      </c>
    </row>
    <row r="10" spans="1:22" ht="66" customHeight="1" thickBot="1">
      <c r="A10" s="136">
        <v>1</v>
      </c>
      <c r="B10" s="137"/>
      <c r="C10" s="138">
        <f>E10+F10+G10+H10+K10+L10+M10+N10+O10+P10+Q10+R10+S10+T10+U10+V10</f>
        <v>0</v>
      </c>
      <c r="D10" s="138">
        <f>E10+F10+G10+H10+K10+L10+M10</f>
        <v>0</v>
      </c>
      <c r="E10" s="138"/>
      <c r="F10" s="138"/>
      <c r="G10" s="138"/>
      <c r="H10" s="138"/>
      <c r="I10" s="139"/>
      <c r="J10" s="140"/>
      <c r="K10" s="141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42"/>
    </row>
    <row r="11" spans="1:22" ht="72" customHeight="1" thickBot="1">
      <c r="A11" s="143"/>
      <c r="B11" s="144" t="s">
        <v>537</v>
      </c>
      <c r="C11" s="145">
        <f>C10</f>
        <v>0</v>
      </c>
      <c r="D11" s="145">
        <f aca="true" t="shared" si="0" ref="D11:V11">D10</f>
        <v>0</v>
      </c>
      <c r="E11" s="145">
        <f t="shared" si="0"/>
        <v>0</v>
      </c>
      <c r="F11" s="145">
        <f t="shared" si="0"/>
        <v>0</v>
      </c>
      <c r="G11" s="145">
        <f t="shared" si="0"/>
        <v>0</v>
      </c>
      <c r="H11" s="145">
        <f t="shared" si="0"/>
        <v>0</v>
      </c>
      <c r="I11" s="145">
        <f t="shared" si="0"/>
        <v>0</v>
      </c>
      <c r="J11" s="145"/>
      <c r="K11" s="145">
        <f t="shared" si="0"/>
        <v>0</v>
      </c>
      <c r="L11" s="145">
        <f t="shared" si="0"/>
        <v>0</v>
      </c>
      <c r="M11" s="145">
        <f t="shared" si="0"/>
        <v>0</v>
      </c>
      <c r="N11" s="145">
        <f t="shared" si="0"/>
        <v>0</v>
      </c>
      <c r="O11" s="145">
        <f t="shared" si="0"/>
        <v>0</v>
      </c>
      <c r="P11" s="145">
        <f t="shared" si="0"/>
        <v>0</v>
      </c>
      <c r="Q11" s="145">
        <f t="shared" si="0"/>
        <v>0</v>
      </c>
      <c r="R11" s="145">
        <f t="shared" si="0"/>
        <v>0</v>
      </c>
      <c r="S11" s="145">
        <f t="shared" si="0"/>
        <v>0</v>
      </c>
      <c r="T11" s="145">
        <f t="shared" si="0"/>
        <v>0</v>
      </c>
      <c r="U11" s="145">
        <f t="shared" si="0"/>
        <v>0</v>
      </c>
      <c r="V11" s="146">
        <f t="shared" si="0"/>
        <v>0</v>
      </c>
    </row>
    <row r="12" spans="1:23" ht="12.75" hidden="1">
      <c r="A12" s="950"/>
      <c r="B12" s="950"/>
      <c r="C12" s="950"/>
      <c r="D12" s="950"/>
      <c r="E12" s="950"/>
      <c r="F12" s="950"/>
      <c r="G12" s="950"/>
      <c r="H12" s="950"/>
      <c r="I12" s="950"/>
      <c r="J12" s="950"/>
      <c r="K12" s="950"/>
      <c r="L12" s="950"/>
      <c r="M12" s="950"/>
      <c r="N12" s="950"/>
      <c r="O12" s="950"/>
      <c r="P12" s="950"/>
      <c r="Q12" s="950"/>
      <c r="R12" s="950"/>
      <c r="S12" s="950"/>
      <c r="T12" s="950"/>
      <c r="U12" s="950"/>
      <c r="V12" s="950"/>
      <c r="W12" s="950"/>
    </row>
    <row r="13" spans="1:23" ht="12.75" hidden="1">
      <c r="A13" s="950"/>
      <c r="B13" s="950"/>
      <c r="C13" s="950"/>
      <c r="D13" s="950"/>
      <c r="E13" s="950"/>
      <c r="F13" s="950"/>
      <c r="G13" s="950"/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</row>
    <row r="14" spans="1:23" ht="12.75" hidden="1">
      <c r="A14" s="950"/>
      <c r="B14" s="950"/>
      <c r="C14" s="950"/>
      <c r="D14" s="950"/>
      <c r="E14" s="950"/>
      <c r="F14" s="950"/>
      <c r="G14" s="950"/>
      <c r="H14" s="950"/>
      <c r="I14" s="950"/>
      <c r="J14" s="950"/>
      <c r="K14" s="950"/>
      <c r="L14" s="950"/>
      <c r="M14" s="950"/>
      <c r="N14" s="950"/>
      <c r="O14" s="950"/>
      <c r="P14" s="950"/>
      <c r="Q14" s="950"/>
      <c r="R14" s="950"/>
      <c r="S14" s="950"/>
      <c r="T14" s="950"/>
      <c r="U14" s="950"/>
      <c r="V14" s="950"/>
      <c r="W14" s="950"/>
    </row>
    <row r="15" spans="1:23" ht="12.75" hidden="1">
      <c r="A15" s="950"/>
      <c r="B15" s="950"/>
      <c r="C15" s="950"/>
      <c r="D15" s="950"/>
      <c r="E15" s="950"/>
      <c r="F15" s="950"/>
      <c r="G15" s="950"/>
      <c r="H15" s="950"/>
      <c r="I15" s="950"/>
      <c r="J15" s="950"/>
      <c r="K15" s="950"/>
      <c r="L15" s="950"/>
      <c r="M15" s="950"/>
      <c r="N15" s="950"/>
      <c r="O15" s="950"/>
      <c r="P15" s="950"/>
      <c r="Q15" s="950"/>
      <c r="R15" s="950"/>
      <c r="S15" s="950"/>
      <c r="T15" s="950"/>
      <c r="U15" s="950"/>
      <c r="V15" s="950"/>
      <c r="W15" s="950"/>
    </row>
    <row r="16" spans="1:23" ht="12.75" hidden="1">
      <c r="A16" s="950"/>
      <c r="B16" s="950"/>
      <c r="C16" s="950"/>
      <c r="D16" s="950"/>
      <c r="E16" s="950"/>
      <c r="F16" s="950"/>
      <c r="G16" s="950"/>
      <c r="H16" s="950"/>
      <c r="I16" s="950"/>
      <c r="J16" s="950"/>
      <c r="K16" s="950"/>
      <c r="L16" s="950"/>
      <c r="M16" s="950"/>
      <c r="N16" s="950"/>
      <c r="O16" s="950"/>
      <c r="P16" s="950"/>
      <c r="Q16" s="950"/>
      <c r="R16" s="950"/>
      <c r="S16" s="950"/>
      <c r="T16" s="950"/>
      <c r="U16" s="950"/>
      <c r="V16" s="950"/>
      <c r="W16" s="950"/>
    </row>
    <row r="17" spans="1:23" ht="12.75" hidden="1">
      <c r="A17" s="950"/>
      <c r="B17" s="950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M17" s="950"/>
      <c r="N17" s="950"/>
      <c r="O17" s="950"/>
      <c r="P17" s="950"/>
      <c r="Q17" s="950"/>
      <c r="R17" s="950"/>
      <c r="S17" s="950"/>
      <c r="T17" s="950"/>
      <c r="U17" s="950"/>
      <c r="V17" s="950"/>
      <c r="W17" s="950"/>
    </row>
    <row r="18" spans="1:23" ht="12.75" hidden="1">
      <c r="A18" s="950"/>
      <c r="B18" s="950"/>
      <c r="C18" s="950"/>
      <c r="D18" s="950"/>
      <c r="E18" s="950"/>
      <c r="F18" s="950"/>
      <c r="G18" s="950"/>
      <c r="H18" s="950"/>
      <c r="I18" s="950"/>
      <c r="J18" s="950"/>
      <c r="K18" s="950"/>
      <c r="L18" s="950"/>
      <c r="M18" s="950"/>
      <c r="N18" s="950"/>
      <c r="O18" s="950"/>
      <c r="P18" s="950"/>
      <c r="Q18" s="950"/>
      <c r="R18" s="950"/>
      <c r="S18" s="950"/>
      <c r="T18" s="950"/>
      <c r="U18" s="950"/>
      <c r="V18" s="950"/>
      <c r="W18" s="950"/>
    </row>
    <row r="19" spans="1:23" ht="12.75" hidden="1">
      <c r="A19" s="950"/>
      <c r="B19" s="950"/>
      <c r="C19" s="950"/>
      <c r="D19" s="950"/>
      <c r="E19" s="950"/>
      <c r="F19" s="950"/>
      <c r="G19" s="950"/>
      <c r="H19" s="950"/>
      <c r="I19" s="950"/>
      <c r="J19" s="950"/>
      <c r="K19" s="950"/>
      <c r="L19" s="950"/>
      <c r="M19" s="950"/>
      <c r="N19" s="950"/>
      <c r="O19" s="950"/>
      <c r="P19" s="950"/>
      <c r="Q19" s="950"/>
      <c r="R19" s="950"/>
      <c r="S19" s="950"/>
      <c r="T19" s="950"/>
      <c r="U19" s="950"/>
      <c r="V19" s="950"/>
      <c r="W19" s="950"/>
    </row>
    <row r="20" spans="1:23" ht="12.75" hidden="1">
      <c r="A20" s="950"/>
      <c r="B20" s="950"/>
      <c r="C20" s="950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</row>
    <row r="21" spans="1:23" ht="12.75" hidden="1">
      <c r="A21" s="950"/>
      <c r="B21" s="950"/>
      <c r="C21" s="950"/>
      <c r="D21" s="950"/>
      <c r="E21" s="950"/>
      <c r="F21" s="950"/>
      <c r="G21" s="950"/>
      <c r="H21" s="950"/>
      <c r="I21" s="950"/>
      <c r="J21" s="950"/>
      <c r="K21" s="950"/>
      <c r="L21" s="950"/>
      <c r="M21" s="950"/>
      <c r="N21" s="950"/>
      <c r="O21" s="950"/>
      <c r="P21" s="950"/>
      <c r="Q21" s="950"/>
      <c r="R21" s="950"/>
      <c r="S21" s="950"/>
      <c r="T21" s="950"/>
      <c r="U21" s="950"/>
      <c r="V21" s="950"/>
      <c r="W21" s="950"/>
    </row>
    <row r="22" spans="1:23" ht="12.75" hidden="1">
      <c r="A22" s="950"/>
      <c r="B22" s="950"/>
      <c r="C22" s="950"/>
      <c r="D22" s="950"/>
      <c r="E22" s="950"/>
      <c r="F22" s="950"/>
      <c r="G22" s="950"/>
      <c r="H22" s="950"/>
      <c r="I22" s="950"/>
      <c r="J22" s="950"/>
      <c r="K22" s="950"/>
      <c r="L22" s="950"/>
      <c r="M22" s="950"/>
      <c r="N22" s="950"/>
      <c r="O22" s="950"/>
      <c r="P22" s="950"/>
      <c r="Q22" s="950"/>
      <c r="R22" s="950"/>
      <c r="S22" s="950"/>
      <c r="T22" s="950"/>
      <c r="U22" s="950"/>
      <c r="V22" s="950"/>
      <c r="W22" s="950"/>
    </row>
    <row r="23" spans="1:23" ht="12.75" hidden="1">
      <c r="A23" s="950"/>
      <c r="B23" s="950"/>
      <c r="C23" s="950"/>
      <c r="D23" s="950"/>
      <c r="E23" s="950"/>
      <c r="F23" s="950"/>
      <c r="G23" s="950"/>
      <c r="H23" s="950"/>
      <c r="I23" s="950"/>
      <c r="J23" s="950"/>
      <c r="K23" s="950"/>
      <c r="L23" s="950"/>
      <c r="M23" s="950"/>
      <c r="N23" s="950"/>
      <c r="O23" s="950"/>
      <c r="P23" s="950"/>
      <c r="Q23" s="950"/>
      <c r="R23" s="950"/>
      <c r="S23" s="950"/>
      <c r="T23" s="950"/>
      <c r="U23" s="950"/>
      <c r="V23" s="950"/>
      <c r="W23" s="950"/>
    </row>
    <row r="24" spans="1:23" ht="12.75" hidden="1">
      <c r="A24" s="950"/>
      <c r="B24" s="950"/>
      <c r="C24" s="950"/>
      <c r="D24" s="950"/>
      <c r="E24" s="950"/>
      <c r="F24" s="950"/>
      <c r="G24" s="950"/>
      <c r="H24" s="950"/>
      <c r="I24" s="950"/>
      <c r="J24" s="950"/>
      <c r="K24" s="950"/>
      <c r="L24" s="950"/>
      <c r="M24" s="950"/>
      <c r="N24" s="950"/>
      <c r="O24" s="950"/>
      <c r="P24" s="950"/>
      <c r="Q24" s="950"/>
      <c r="R24" s="950"/>
      <c r="S24" s="950"/>
      <c r="T24" s="950"/>
      <c r="U24" s="950"/>
      <c r="V24" s="950"/>
      <c r="W24" s="950"/>
    </row>
    <row r="25" spans="1:23" ht="12.75" hidden="1">
      <c r="A25" s="950"/>
      <c r="B25" s="950"/>
      <c r="C25" s="950"/>
      <c r="D25" s="950"/>
      <c r="E25" s="950"/>
      <c r="F25" s="950"/>
      <c r="G25" s="950"/>
      <c r="H25" s="950"/>
      <c r="I25" s="950"/>
      <c r="J25" s="950"/>
      <c r="K25" s="950"/>
      <c r="L25" s="950"/>
      <c r="M25" s="950"/>
      <c r="N25" s="950"/>
      <c r="O25" s="950"/>
      <c r="P25" s="950"/>
      <c r="Q25" s="950"/>
      <c r="R25" s="950"/>
      <c r="S25" s="950"/>
      <c r="T25" s="950"/>
      <c r="U25" s="950"/>
      <c r="V25" s="950"/>
      <c r="W25" s="950"/>
    </row>
    <row r="26" spans="1:23" ht="12.75" hidden="1">
      <c r="A26" s="950"/>
      <c r="B26" s="950"/>
      <c r="C26" s="950"/>
      <c r="D26" s="950"/>
      <c r="E26" s="950"/>
      <c r="F26" s="950"/>
      <c r="G26" s="950"/>
      <c r="H26" s="950"/>
      <c r="I26" s="950"/>
      <c r="J26" s="950"/>
      <c r="K26" s="950"/>
      <c r="L26" s="950"/>
      <c r="M26" s="950"/>
      <c r="N26" s="950"/>
      <c r="O26" s="950"/>
      <c r="P26" s="950"/>
      <c r="Q26" s="950"/>
      <c r="R26" s="950"/>
      <c r="S26" s="950"/>
      <c r="T26" s="950"/>
      <c r="U26" s="950"/>
      <c r="V26" s="950"/>
      <c r="W26" s="950"/>
    </row>
    <row r="27" spans="1:23" ht="12.75" hidden="1">
      <c r="A27" s="950"/>
      <c r="B27" s="950"/>
      <c r="C27" s="950"/>
      <c r="D27" s="950"/>
      <c r="E27" s="950"/>
      <c r="F27" s="950"/>
      <c r="G27" s="950"/>
      <c r="H27" s="950"/>
      <c r="I27" s="950"/>
      <c r="J27" s="950"/>
      <c r="K27" s="950"/>
      <c r="L27" s="950"/>
      <c r="M27" s="950"/>
      <c r="N27" s="950"/>
      <c r="O27" s="950"/>
      <c r="P27" s="950"/>
      <c r="Q27" s="950"/>
      <c r="R27" s="950"/>
      <c r="S27" s="950"/>
      <c r="T27" s="950"/>
      <c r="U27" s="950"/>
      <c r="V27" s="950"/>
      <c r="W27" s="950"/>
    </row>
    <row r="29" spans="6:21" ht="12.75">
      <c r="F29" s="147" t="s">
        <v>538</v>
      </c>
      <c r="G29" s="147"/>
      <c r="I29" s="148"/>
      <c r="J29" s="149" t="s">
        <v>116</v>
      </c>
      <c r="K29" s="149"/>
      <c r="L29" s="149" t="s">
        <v>539</v>
      </c>
      <c r="O29" s="147" t="s">
        <v>538</v>
      </c>
      <c r="P29" s="147"/>
      <c r="R29" s="148"/>
      <c r="S29" s="149" t="s">
        <v>116</v>
      </c>
      <c r="T29" s="149"/>
      <c r="U29" s="149" t="s">
        <v>539</v>
      </c>
    </row>
    <row r="30" spans="15:21" ht="12.75">
      <c r="O30" s="150"/>
      <c r="P30" s="151"/>
      <c r="Q30" s="22"/>
      <c r="R30" s="152"/>
      <c r="S30" s="149"/>
      <c r="T30" s="153"/>
      <c r="U30" s="149"/>
    </row>
  </sheetData>
  <sheetProtection/>
  <mergeCells count="30">
    <mergeCell ref="I7:I8"/>
    <mergeCell ref="M7:M8"/>
    <mergeCell ref="U7:U8"/>
    <mergeCell ref="V7:V8"/>
    <mergeCell ref="A12:W27"/>
    <mergeCell ref="O7:O8"/>
    <mergeCell ref="P7:P8"/>
    <mergeCell ref="Q7:Q8"/>
    <mergeCell ref="R7:R8"/>
    <mergeCell ref="S7:S8"/>
    <mergeCell ref="T7:T8"/>
    <mergeCell ref="N7:N8"/>
    <mergeCell ref="A7:A8"/>
    <mergeCell ref="B7:B8"/>
    <mergeCell ref="C7:C8"/>
    <mergeCell ref="D7:D8"/>
    <mergeCell ref="E7:F7"/>
    <mergeCell ref="G7:H7"/>
    <mergeCell ref="J7:J8"/>
    <mergeCell ref="K7:K8"/>
    <mergeCell ref="L7:L8"/>
    <mergeCell ref="B3:M3"/>
    <mergeCell ref="N3:Z3"/>
    <mergeCell ref="K5:M5"/>
    <mergeCell ref="U5:W5"/>
    <mergeCell ref="T6:V6"/>
    <mergeCell ref="E6:H6"/>
    <mergeCell ref="I6:M6"/>
    <mergeCell ref="N6:P6"/>
    <mergeCell ref="Q6:S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13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167"/>
  <sheetViews>
    <sheetView zoomScale="131" zoomScaleNormal="131" workbookViewId="0" topLeftCell="A1">
      <pane ySplit="16" topLeftCell="BM158" activePane="bottomLeft" state="frozen"/>
      <selection pane="topLeft" activeCell="A6" sqref="A6:IV8"/>
      <selection pane="bottomLeft" activeCell="H11" sqref="H11:H15"/>
    </sheetView>
  </sheetViews>
  <sheetFormatPr defaultColWidth="11.421875" defaultRowHeight="12.75" outlineLevelRow="1"/>
  <cols>
    <col min="1" max="1" width="7.8515625" style="0" customWidth="1"/>
    <col min="2" max="2" width="35.7109375" style="0" customWidth="1"/>
    <col min="3" max="3" width="11.421875" style="0" customWidth="1"/>
    <col min="4" max="4" width="11.421875" style="339" customWidth="1"/>
    <col min="5" max="5" width="12.00390625" style="339" customWidth="1"/>
    <col min="6" max="9" width="11.421875" style="339" customWidth="1"/>
  </cols>
  <sheetData>
    <row r="1" spans="1:9" s="173" customFormat="1" ht="12.75">
      <c r="A1" s="401"/>
      <c r="B1" s="401"/>
      <c r="C1" s="401"/>
      <c r="D1" s="405"/>
      <c r="E1" s="405"/>
      <c r="F1" s="405"/>
      <c r="G1" s="405"/>
      <c r="H1" s="405"/>
      <c r="I1" s="405"/>
    </row>
    <row r="2" spans="1:9" s="196" customFormat="1" ht="12.75">
      <c r="A2" s="979">
        <f>'Obrazac BS'!A1:C1</f>
        <v>0</v>
      </c>
      <c r="B2" s="979"/>
      <c r="C2" s="979"/>
      <c r="D2" s="979"/>
      <c r="E2" s="979"/>
      <c r="F2" s="979"/>
      <c r="G2" s="979"/>
      <c r="H2" s="980" t="s">
        <v>143</v>
      </c>
      <c r="I2" s="980"/>
    </row>
    <row r="3" spans="1:9" s="173" customFormat="1" ht="12.75">
      <c r="A3" s="981" t="s">
        <v>5</v>
      </c>
      <c r="B3" s="981"/>
      <c r="C3" s="402"/>
      <c r="D3" s="406"/>
      <c r="E3" s="406"/>
      <c r="F3" s="406"/>
      <c r="G3" s="407"/>
      <c r="H3" s="407"/>
      <c r="I3" s="407"/>
    </row>
    <row r="4" spans="1:9" s="173" customFormat="1" ht="15">
      <c r="A4" s="279"/>
      <c r="B4" s="279"/>
      <c r="C4" s="279"/>
      <c r="D4" s="408"/>
      <c r="E4" s="408"/>
      <c r="F4" s="408"/>
      <c r="G4" s="407"/>
      <c r="H4" s="407"/>
      <c r="I4" s="407"/>
    </row>
    <row r="5" spans="1:9" s="173" customFormat="1" ht="15.75">
      <c r="A5" s="972" t="s">
        <v>169</v>
      </c>
      <c r="B5" s="972"/>
      <c r="C5" s="972"/>
      <c r="D5" s="972"/>
      <c r="E5" s="972"/>
      <c r="F5" s="959"/>
      <c r="G5" s="959"/>
      <c r="H5" s="959"/>
      <c r="I5" s="959"/>
    </row>
    <row r="6" spans="1:9" s="173" customFormat="1" ht="15.75">
      <c r="A6" s="972" t="s">
        <v>239</v>
      </c>
      <c r="B6" s="972"/>
      <c r="C6" s="972"/>
      <c r="D6" s="972"/>
      <c r="E6" s="972"/>
      <c r="F6" s="959"/>
      <c r="G6" s="959"/>
      <c r="H6" s="959"/>
      <c r="I6" s="959"/>
    </row>
    <row r="7" spans="1:9" s="173" customFormat="1" ht="12.75">
      <c r="A7" s="231"/>
      <c r="B7" s="231"/>
      <c r="C7" s="231"/>
      <c r="D7" s="407"/>
      <c r="E7" s="407"/>
      <c r="F7" s="407"/>
      <c r="G7" s="407"/>
      <c r="H7" s="407"/>
      <c r="I7" s="407"/>
    </row>
    <row r="8" spans="1:9" s="173" customFormat="1" ht="15">
      <c r="A8" s="403"/>
      <c r="B8" s="958" t="s">
        <v>240</v>
      </c>
      <c r="C8" s="959"/>
      <c r="D8" s="959"/>
      <c r="E8" s="409" t="s">
        <v>241</v>
      </c>
      <c r="F8" s="410"/>
      <c r="G8" s="411"/>
      <c r="H8" s="411"/>
      <c r="I8" s="411"/>
    </row>
    <row r="9" spans="1:9" s="173" customFormat="1" ht="12.75">
      <c r="A9" s="231"/>
      <c r="B9" s="231"/>
      <c r="C9" s="231"/>
      <c r="D9" s="407"/>
      <c r="E9" s="407"/>
      <c r="F9" s="407"/>
      <c r="G9" s="407"/>
      <c r="H9" s="407"/>
      <c r="I9" s="407"/>
    </row>
    <row r="10" spans="1:9" s="173" customFormat="1" ht="13.5" thickBot="1">
      <c r="A10" s="231"/>
      <c r="B10" s="231"/>
      <c r="C10" s="231"/>
      <c r="D10" s="407"/>
      <c r="E10" s="407"/>
      <c r="F10" s="407"/>
      <c r="G10" s="407"/>
      <c r="H10" s="407"/>
      <c r="I10" s="407"/>
    </row>
    <row r="11" spans="1:9" s="173" customFormat="1" ht="12.75" customHeight="1">
      <c r="A11" s="966" t="s">
        <v>486</v>
      </c>
      <c r="B11" s="969" t="s">
        <v>147</v>
      </c>
      <c r="C11" s="976" t="s">
        <v>487</v>
      </c>
      <c r="D11" s="412" t="s">
        <v>148</v>
      </c>
      <c r="E11" s="412" t="s">
        <v>151</v>
      </c>
      <c r="F11" s="973" t="s">
        <v>488</v>
      </c>
      <c r="G11" s="973" t="s">
        <v>7</v>
      </c>
      <c r="H11" s="973" t="s">
        <v>70</v>
      </c>
      <c r="I11" s="963" t="s">
        <v>491</v>
      </c>
    </row>
    <row r="12" spans="1:9" s="173" customFormat="1" ht="12.75">
      <c r="A12" s="967"/>
      <c r="B12" s="970"/>
      <c r="C12" s="977"/>
      <c r="D12" s="413" t="s">
        <v>149</v>
      </c>
      <c r="E12" s="413" t="s">
        <v>154</v>
      </c>
      <c r="F12" s="974"/>
      <c r="G12" s="974"/>
      <c r="H12" s="974"/>
      <c r="I12" s="964"/>
    </row>
    <row r="13" spans="1:9" s="173" customFormat="1" ht="12.75">
      <c r="A13" s="967"/>
      <c r="B13" s="970"/>
      <c r="C13" s="977"/>
      <c r="D13" s="413" t="s">
        <v>150</v>
      </c>
      <c r="E13" s="413" t="s">
        <v>152</v>
      </c>
      <c r="F13" s="974"/>
      <c r="G13" s="974"/>
      <c r="H13" s="974"/>
      <c r="I13" s="964"/>
    </row>
    <row r="14" spans="1:9" s="173" customFormat="1" ht="12.75">
      <c r="A14" s="967"/>
      <c r="B14" s="970"/>
      <c r="C14" s="977"/>
      <c r="D14" s="414" t="str">
        <f>'Obrazac 2_NP'!D12</f>
        <v>____godinu</v>
      </c>
      <c r="E14" s="413" t="s">
        <v>153</v>
      </c>
      <c r="F14" s="974"/>
      <c r="G14" s="974"/>
      <c r="H14" s="974"/>
      <c r="I14" s="964"/>
    </row>
    <row r="15" spans="1:9" s="173" customFormat="1" ht="13.5" thickBot="1">
      <c r="A15" s="968"/>
      <c r="B15" s="971"/>
      <c r="C15" s="978"/>
      <c r="D15" s="415"/>
      <c r="E15" s="415" t="s">
        <v>128</v>
      </c>
      <c r="F15" s="975"/>
      <c r="G15" s="975"/>
      <c r="H15" s="975"/>
      <c r="I15" s="965"/>
    </row>
    <row r="16" spans="1:9" s="173" customFormat="1" ht="13.5" thickBot="1">
      <c r="A16" s="376">
        <v>1</v>
      </c>
      <c r="B16" s="404">
        <v>2</v>
      </c>
      <c r="C16" s="377">
        <v>3</v>
      </c>
      <c r="D16" s="416">
        <v>4</v>
      </c>
      <c r="E16" s="416">
        <v>5</v>
      </c>
      <c r="F16" s="417">
        <v>6</v>
      </c>
      <c r="G16" s="417">
        <v>7</v>
      </c>
      <c r="H16" s="417">
        <v>8</v>
      </c>
      <c r="I16" s="418">
        <v>9</v>
      </c>
    </row>
    <row r="17" spans="1:9" s="52" customFormat="1" ht="15" customHeight="1" thickBot="1">
      <c r="A17" s="356" t="s">
        <v>172</v>
      </c>
      <c r="B17" s="357" t="s">
        <v>457</v>
      </c>
      <c r="C17" s="358"/>
      <c r="D17" s="419">
        <f aca="true" t="shared" si="0" ref="D17:I17">D18+D33+D49+D62+D68+D77+D89+D95+D99+D108+D115</f>
        <v>0</v>
      </c>
      <c r="E17" s="419">
        <f t="shared" si="0"/>
        <v>0</v>
      </c>
      <c r="F17" s="419">
        <f t="shared" si="0"/>
        <v>0</v>
      </c>
      <c r="G17" s="419">
        <f t="shared" si="0"/>
        <v>0</v>
      </c>
      <c r="H17" s="419">
        <f t="shared" si="0"/>
        <v>0</v>
      </c>
      <c r="I17" s="420">
        <f t="shared" si="0"/>
        <v>0</v>
      </c>
    </row>
    <row r="18" spans="1:9" s="385" customFormat="1" ht="12.75" customHeight="1" thickBot="1">
      <c r="A18" s="359" t="s">
        <v>130</v>
      </c>
      <c r="B18" s="360" t="s">
        <v>242</v>
      </c>
      <c r="C18" s="361">
        <v>6111</v>
      </c>
      <c r="D18" s="421">
        <f aca="true" t="shared" si="1" ref="D18:I18">SUM(D19:D32)</f>
        <v>0</v>
      </c>
      <c r="E18" s="421">
        <f t="shared" si="1"/>
        <v>0</v>
      </c>
      <c r="F18" s="421">
        <f t="shared" si="1"/>
        <v>0</v>
      </c>
      <c r="G18" s="421">
        <f t="shared" si="1"/>
        <v>0</v>
      </c>
      <c r="H18" s="421">
        <f t="shared" si="1"/>
        <v>0</v>
      </c>
      <c r="I18" s="422">
        <f t="shared" si="1"/>
        <v>0</v>
      </c>
    </row>
    <row r="19" spans="1:9" s="196" customFormat="1" ht="12.75" outlineLevel="1">
      <c r="A19" s="23" t="s">
        <v>243</v>
      </c>
      <c r="B19" s="53" t="s">
        <v>244</v>
      </c>
      <c r="C19" s="349">
        <v>611111</v>
      </c>
      <c r="D19" s="423"/>
      <c r="E19" s="423"/>
      <c r="F19" s="423"/>
      <c r="G19" s="423"/>
      <c r="H19" s="423"/>
      <c r="I19" s="424"/>
    </row>
    <row r="20" spans="1:9" s="196" customFormat="1" ht="12.75" outlineLevel="1">
      <c r="A20" s="350" t="s">
        <v>245</v>
      </c>
      <c r="B20" s="351" t="s">
        <v>246</v>
      </c>
      <c r="C20" s="352">
        <v>611112</v>
      </c>
      <c r="D20" s="425"/>
      <c r="E20" s="426"/>
      <c r="F20" s="426"/>
      <c r="G20" s="426"/>
      <c r="H20" s="426"/>
      <c r="I20" s="427"/>
    </row>
    <row r="21" spans="1:9" s="196" customFormat="1" ht="12.75" outlineLevel="1">
      <c r="A21" s="350" t="s">
        <v>247</v>
      </c>
      <c r="B21" s="351" t="s">
        <v>248</v>
      </c>
      <c r="C21" s="352">
        <v>611114</v>
      </c>
      <c r="D21" s="426"/>
      <c r="E21" s="426"/>
      <c r="F21" s="426"/>
      <c r="G21" s="426"/>
      <c r="H21" s="426"/>
      <c r="I21" s="427"/>
    </row>
    <row r="22" spans="1:9" s="196" customFormat="1" ht="12.75" outlineLevel="1">
      <c r="A22" s="350" t="s">
        <v>249</v>
      </c>
      <c r="B22" s="351" t="s">
        <v>64</v>
      </c>
      <c r="C22" s="352">
        <v>611115</v>
      </c>
      <c r="D22" s="426"/>
      <c r="E22" s="426"/>
      <c r="F22" s="426"/>
      <c r="G22" s="426"/>
      <c r="H22" s="426"/>
      <c r="I22" s="427"/>
    </row>
    <row r="23" spans="1:9" s="196" customFormat="1" ht="12.75" outlineLevel="1">
      <c r="A23" s="350" t="s">
        <v>250</v>
      </c>
      <c r="B23" s="351" t="s">
        <v>65</v>
      </c>
      <c r="C23" s="352">
        <v>611116</v>
      </c>
      <c r="D23" s="426"/>
      <c r="E23" s="426"/>
      <c r="F23" s="426"/>
      <c r="G23" s="426"/>
      <c r="H23" s="426"/>
      <c r="I23" s="427"/>
    </row>
    <row r="24" spans="1:9" s="196" customFormat="1" ht="12.75" outlineLevel="1">
      <c r="A24" s="350" t="s">
        <v>251</v>
      </c>
      <c r="B24" s="351" t="s">
        <v>66</v>
      </c>
      <c r="C24" s="352">
        <v>611117</v>
      </c>
      <c r="D24" s="426"/>
      <c r="E24" s="426"/>
      <c r="F24" s="426"/>
      <c r="G24" s="426"/>
      <c r="H24" s="426"/>
      <c r="I24" s="427"/>
    </row>
    <row r="25" spans="1:9" s="196" customFormat="1" ht="12.75" outlineLevel="1">
      <c r="A25" s="350" t="s">
        <v>252</v>
      </c>
      <c r="B25" s="351" t="s">
        <v>253</v>
      </c>
      <c r="C25" s="352">
        <v>611118</v>
      </c>
      <c r="D25" s="426"/>
      <c r="E25" s="426"/>
      <c r="F25" s="426"/>
      <c r="G25" s="426"/>
      <c r="H25" s="426"/>
      <c r="I25" s="427"/>
    </row>
    <row r="26" spans="1:9" s="196" customFormat="1" ht="12.75" outlineLevel="1">
      <c r="A26" s="350" t="s">
        <v>254</v>
      </c>
      <c r="B26" s="351" t="s">
        <v>255</v>
      </c>
      <c r="C26" s="352">
        <v>611119</v>
      </c>
      <c r="D26" s="426"/>
      <c r="E26" s="426"/>
      <c r="F26" s="426"/>
      <c r="G26" s="426"/>
      <c r="H26" s="426"/>
      <c r="I26" s="427"/>
    </row>
    <row r="27" spans="1:9" s="196" customFormat="1" ht="12.75" outlineLevel="1">
      <c r="A27" s="350" t="s">
        <v>256</v>
      </c>
      <c r="B27" s="351" t="s">
        <v>257</v>
      </c>
      <c r="C27" s="352">
        <v>611122</v>
      </c>
      <c r="D27" s="426"/>
      <c r="E27" s="426"/>
      <c r="F27" s="426"/>
      <c r="G27" s="426"/>
      <c r="H27" s="426"/>
      <c r="I27" s="427"/>
    </row>
    <row r="28" spans="1:9" s="196" customFormat="1" ht="12.75" outlineLevel="1">
      <c r="A28" s="350" t="s">
        <v>258</v>
      </c>
      <c r="B28" s="351" t="s">
        <v>259</v>
      </c>
      <c r="C28" s="352">
        <v>611123</v>
      </c>
      <c r="D28" s="426"/>
      <c r="E28" s="426"/>
      <c r="F28" s="426"/>
      <c r="G28" s="426"/>
      <c r="H28" s="426"/>
      <c r="I28" s="427"/>
    </row>
    <row r="29" spans="1:9" s="196" customFormat="1" ht="12.75" outlineLevel="1">
      <c r="A29" s="350" t="s">
        <v>260</v>
      </c>
      <c r="B29" s="351" t="s">
        <v>261</v>
      </c>
      <c r="C29" s="352">
        <v>611124</v>
      </c>
      <c r="D29" s="426"/>
      <c r="E29" s="426"/>
      <c r="F29" s="426"/>
      <c r="G29" s="426"/>
      <c r="H29" s="426"/>
      <c r="I29" s="427"/>
    </row>
    <row r="30" spans="1:9" s="196" customFormat="1" ht="12.75" outlineLevel="1">
      <c r="A30" s="350" t="s">
        <v>262</v>
      </c>
      <c r="B30" s="351" t="s">
        <v>263</v>
      </c>
      <c r="C30" s="352">
        <v>611125</v>
      </c>
      <c r="D30" s="426"/>
      <c r="E30" s="426"/>
      <c r="F30" s="426"/>
      <c r="G30" s="426"/>
      <c r="H30" s="426"/>
      <c r="I30" s="427"/>
    </row>
    <row r="31" spans="1:9" s="196" customFormat="1" ht="12.75" outlineLevel="1">
      <c r="A31" s="350" t="s">
        <v>264</v>
      </c>
      <c r="B31" s="351" t="s">
        <v>265</v>
      </c>
      <c r="C31" s="352">
        <v>611126</v>
      </c>
      <c r="D31" s="426"/>
      <c r="E31" s="426"/>
      <c r="F31" s="426"/>
      <c r="G31" s="426"/>
      <c r="H31" s="426"/>
      <c r="I31" s="427"/>
    </row>
    <row r="32" spans="1:9" s="196" customFormat="1" ht="13.5" outlineLevel="1" thickBot="1">
      <c r="A32" s="353" t="s">
        <v>266</v>
      </c>
      <c r="B32" s="354" t="s">
        <v>267</v>
      </c>
      <c r="C32" s="355">
        <v>611132</v>
      </c>
      <c r="D32" s="428"/>
      <c r="E32" s="428"/>
      <c r="F32" s="428"/>
      <c r="G32" s="428"/>
      <c r="H32" s="428"/>
      <c r="I32" s="429"/>
    </row>
    <row r="33" spans="1:9" s="196" customFormat="1" ht="13.5" thickBot="1">
      <c r="A33" s="362" t="s">
        <v>131</v>
      </c>
      <c r="B33" s="363" t="s">
        <v>268</v>
      </c>
      <c r="C33" s="364">
        <v>6112</v>
      </c>
      <c r="D33" s="430">
        <f aca="true" t="shared" si="2" ref="D33:I33">SUM(D34:D41)+D42+D43+D44+D45+D46+D47+D48</f>
        <v>0</v>
      </c>
      <c r="E33" s="430">
        <f t="shared" si="2"/>
        <v>0</v>
      </c>
      <c r="F33" s="430">
        <f t="shared" si="2"/>
        <v>0</v>
      </c>
      <c r="G33" s="430">
        <f t="shared" si="2"/>
        <v>0</v>
      </c>
      <c r="H33" s="430">
        <f t="shared" si="2"/>
        <v>0</v>
      </c>
      <c r="I33" s="431">
        <f t="shared" si="2"/>
        <v>0</v>
      </c>
    </row>
    <row r="34" spans="1:9" s="196" customFormat="1" ht="12.75" outlineLevel="1">
      <c r="A34" s="23" t="s">
        <v>269</v>
      </c>
      <c r="B34" s="53" t="s">
        <v>270</v>
      </c>
      <c r="C34" s="349">
        <v>611211</v>
      </c>
      <c r="D34" s="423"/>
      <c r="E34" s="423"/>
      <c r="F34" s="423"/>
      <c r="G34" s="423"/>
      <c r="H34" s="423"/>
      <c r="I34" s="424"/>
    </row>
    <row r="35" spans="1:9" s="196" customFormat="1" ht="12.75" outlineLevel="1">
      <c r="A35" s="350" t="s">
        <v>271</v>
      </c>
      <c r="B35" s="351" t="s">
        <v>272</v>
      </c>
      <c r="C35" s="352">
        <v>611213</v>
      </c>
      <c r="D35" s="426"/>
      <c r="E35" s="426"/>
      <c r="F35" s="426"/>
      <c r="G35" s="426"/>
      <c r="H35" s="426"/>
      <c r="I35" s="427"/>
    </row>
    <row r="36" spans="1:9" s="196" customFormat="1" ht="12.75" outlineLevel="1">
      <c r="A36" s="350" t="s">
        <v>273</v>
      </c>
      <c r="B36" s="351" t="s">
        <v>274</v>
      </c>
      <c r="C36" s="352">
        <v>611214</v>
      </c>
      <c r="D36" s="426"/>
      <c r="E36" s="426"/>
      <c r="F36" s="426"/>
      <c r="G36" s="426"/>
      <c r="H36" s="426"/>
      <c r="I36" s="427"/>
    </row>
    <row r="37" spans="1:9" s="196" customFormat="1" ht="12.75" outlineLevel="1">
      <c r="A37" s="350" t="s">
        <v>275</v>
      </c>
      <c r="B37" s="351" t="s">
        <v>276</v>
      </c>
      <c r="C37" s="352">
        <v>611216</v>
      </c>
      <c r="D37" s="426"/>
      <c r="E37" s="426"/>
      <c r="F37" s="426"/>
      <c r="G37" s="426"/>
      <c r="H37" s="426"/>
      <c r="I37" s="427"/>
    </row>
    <row r="38" spans="1:9" s="196" customFormat="1" ht="12.75" outlineLevel="1">
      <c r="A38" s="350" t="s">
        <v>277</v>
      </c>
      <c r="B38" s="351" t="s">
        <v>278</v>
      </c>
      <c r="C38" s="352">
        <v>611221</v>
      </c>
      <c r="D38" s="426"/>
      <c r="E38" s="426"/>
      <c r="F38" s="426"/>
      <c r="G38" s="426"/>
      <c r="H38" s="426"/>
      <c r="I38" s="427"/>
    </row>
    <row r="39" spans="1:9" s="196" customFormat="1" ht="12.75" outlineLevel="1">
      <c r="A39" s="350" t="s">
        <v>279</v>
      </c>
      <c r="B39" s="351" t="s">
        <v>280</v>
      </c>
      <c r="C39" s="352">
        <v>611224</v>
      </c>
      <c r="D39" s="426"/>
      <c r="E39" s="426"/>
      <c r="F39" s="426"/>
      <c r="G39" s="426"/>
      <c r="H39" s="426"/>
      <c r="I39" s="427"/>
    </row>
    <row r="40" spans="1:9" s="196" customFormat="1" ht="12.75" outlineLevel="1">
      <c r="A40" s="350" t="s">
        <v>281</v>
      </c>
      <c r="B40" s="351" t="s">
        <v>282</v>
      </c>
      <c r="C40" s="352">
        <v>611226</v>
      </c>
      <c r="D40" s="432"/>
      <c r="E40" s="432"/>
      <c r="F40" s="432"/>
      <c r="G40" s="432"/>
      <c r="H40" s="432"/>
      <c r="I40" s="427"/>
    </row>
    <row r="41" spans="1:9" s="196" customFormat="1" ht="12.75" outlineLevel="1">
      <c r="A41" s="350" t="s">
        <v>283</v>
      </c>
      <c r="B41" s="351" t="s">
        <v>284</v>
      </c>
      <c r="C41" s="352">
        <v>611227</v>
      </c>
      <c r="D41" s="432"/>
      <c r="E41" s="432"/>
      <c r="F41" s="432"/>
      <c r="G41" s="432"/>
      <c r="H41" s="432"/>
      <c r="I41" s="427"/>
    </row>
    <row r="42" spans="1:9" s="196" customFormat="1" ht="12.75" outlineLevel="1">
      <c r="A42" s="23" t="s">
        <v>285</v>
      </c>
      <c r="B42" s="53" t="s">
        <v>286</v>
      </c>
      <c r="C42" s="349">
        <v>611231</v>
      </c>
      <c r="D42" s="423"/>
      <c r="E42" s="423"/>
      <c r="F42" s="423"/>
      <c r="G42" s="423"/>
      <c r="H42" s="423"/>
      <c r="I42" s="433"/>
    </row>
    <row r="43" spans="1:9" s="196" customFormat="1" ht="12.75" outlineLevel="1">
      <c r="A43" s="350" t="s">
        <v>287</v>
      </c>
      <c r="B43" s="351" t="s">
        <v>288</v>
      </c>
      <c r="C43" s="352">
        <v>611272</v>
      </c>
      <c r="D43" s="426"/>
      <c r="E43" s="426"/>
      <c r="F43" s="426"/>
      <c r="G43" s="426"/>
      <c r="H43" s="426"/>
      <c r="I43" s="434"/>
    </row>
    <row r="44" spans="1:9" s="196" customFormat="1" ht="12.75" outlineLevel="1">
      <c r="A44" s="350" t="s">
        <v>289</v>
      </c>
      <c r="B44" s="351" t="s">
        <v>290</v>
      </c>
      <c r="C44" s="352">
        <v>611273</v>
      </c>
      <c r="D44" s="426"/>
      <c r="E44" s="426"/>
      <c r="F44" s="426"/>
      <c r="G44" s="426"/>
      <c r="H44" s="426"/>
      <c r="I44" s="427"/>
    </row>
    <row r="45" spans="1:9" s="196" customFormat="1" ht="12.75" outlineLevel="1">
      <c r="A45" s="350" t="s">
        <v>291</v>
      </c>
      <c r="B45" s="351" t="s">
        <v>292</v>
      </c>
      <c r="C45" s="352">
        <v>611274</v>
      </c>
      <c r="D45" s="426"/>
      <c r="E45" s="426"/>
      <c r="F45" s="426"/>
      <c r="G45" s="426"/>
      <c r="H45" s="426"/>
      <c r="I45" s="427"/>
    </row>
    <row r="46" spans="1:9" s="196" customFormat="1" ht="12.75" outlineLevel="1">
      <c r="A46" s="350" t="s">
        <v>293</v>
      </c>
      <c r="B46" s="351" t="s">
        <v>294</v>
      </c>
      <c r="C46" s="352">
        <v>611275</v>
      </c>
      <c r="D46" s="426"/>
      <c r="E46" s="426"/>
      <c r="F46" s="426"/>
      <c r="G46" s="426"/>
      <c r="H46" s="426"/>
      <c r="I46" s="427"/>
    </row>
    <row r="47" spans="1:9" s="196" customFormat="1" ht="12.75" outlineLevel="1">
      <c r="A47" s="350" t="s">
        <v>295</v>
      </c>
      <c r="B47" s="351" t="s">
        <v>296</v>
      </c>
      <c r="C47" s="352">
        <v>611276</v>
      </c>
      <c r="D47" s="426"/>
      <c r="E47" s="426"/>
      <c r="F47" s="426"/>
      <c r="G47" s="426"/>
      <c r="H47" s="426"/>
      <c r="I47" s="427"/>
    </row>
    <row r="48" spans="1:9" s="196" customFormat="1" ht="13.5" outlineLevel="1" thickBot="1">
      <c r="A48" s="353" t="s">
        <v>297</v>
      </c>
      <c r="B48" s="354" t="s">
        <v>298</v>
      </c>
      <c r="C48" s="355">
        <v>611276</v>
      </c>
      <c r="D48" s="428"/>
      <c r="E48" s="428"/>
      <c r="F48" s="428"/>
      <c r="G48" s="428"/>
      <c r="H48" s="428"/>
      <c r="I48" s="429"/>
    </row>
    <row r="49" spans="1:9" s="196" customFormat="1" ht="13.5" thickBot="1">
      <c r="A49" s="362" t="s">
        <v>132</v>
      </c>
      <c r="B49" s="363" t="s">
        <v>299</v>
      </c>
      <c r="C49" s="364">
        <v>6131</v>
      </c>
      <c r="D49" s="430">
        <f aca="true" t="shared" si="3" ref="D49:I49">SUM(D50:D61)</f>
        <v>0</v>
      </c>
      <c r="E49" s="430">
        <f t="shared" si="3"/>
        <v>0</v>
      </c>
      <c r="F49" s="430">
        <f t="shared" si="3"/>
        <v>0</v>
      </c>
      <c r="G49" s="430">
        <f t="shared" si="3"/>
        <v>0</v>
      </c>
      <c r="H49" s="430">
        <f t="shared" si="3"/>
        <v>0</v>
      </c>
      <c r="I49" s="431">
        <f t="shared" si="3"/>
        <v>0</v>
      </c>
    </row>
    <row r="50" spans="1:9" s="196" customFormat="1" ht="12.75" outlineLevel="1">
      <c r="A50" s="23" t="s">
        <v>300</v>
      </c>
      <c r="B50" s="53" t="s">
        <v>301</v>
      </c>
      <c r="C50" s="349">
        <v>613111</v>
      </c>
      <c r="D50" s="423"/>
      <c r="E50" s="423"/>
      <c r="F50" s="423"/>
      <c r="G50" s="423"/>
      <c r="H50" s="423"/>
      <c r="I50" s="433"/>
    </row>
    <row r="51" spans="1:9" s="196" customFormat="1" ht="12.75" outlineLevel="1">
      <c r="A51" s="350" t="s">
        <v>302</v>
      </c>
      <c r="B51" s="351" t="s">
        <v>303</v>
      </c>
      <c r="C51" s="352">
        <v>613112</v>
      </c>
      <c r="D51" s="426"/>
      <c r="E51" s="426"/>
      <c r="F51" s="426"/>
      <c r="G51" s="426"/>
      <c r="H51" s="426"/>
      <c r="I51" s="434"/>
    </row>
    <row r="52" spans="1:9" s="196" customFormat="1" ht="12.75" outlineLevel="1">
      <c r="A52" s="350" t="s">
        <v>304</v>
      </c>
      <c r="B52" s="351" t="s">
        <v>305</v>
      </c>
      <c r="C52" s="352">
        <v>613113</v>
      </c>
      <c r="D52" s="426"/>
      <c r="E52" s="426"/>
      <c r="F52" s="426"/>
      <c r="G52" s="426"/>
      <c r="H52" s="426"/>
      <c r="I52" s="434"/>
    </row>
    <row r="53" spans="1:9" s="196" customFormat="1" ht="12.75" outlineLevel="1">
      <c r="A53" s="350" t="s">
        <v>306</v>
      </c>
      <c r="B53" s="351" t="s">
        <v>307</v>
      </c>
      <c r="C53" s="352">
        <v>613114</v>
      </c>
      <c r="D53" s="426"/>
      <c r="E53" s="426"/>
      <c r="F53" s="426"/>
      <c r="G53" s="426"/>
      <c r="H53" s="426"/>
      <c r="I53" s="434"/>
    </row>
    <row r="54" spans="1:9" s="196" customFormat="1" ht="12.75" outlineLevel="1">
      <c r="A54" s="350" t="s">
        <v>308</v>
      </c>
      <c r="B54" s="351" t="s">
        <v>309</v>
      </c>
      <c r="C54" s="352">
        <v>613115</v>
      </c>
      <c r="D54" s="426"/>
      <c r="E54" s="426"/>
      <c r="F54" s="426"/>
      <c r="G54" s="426"/>
      <c r="H54" s="426"/>
      <c r="I54" s="434"/>
    </row>
    <row r="55" spans="1:9" s="196" customFormat="1" ht="12.75" outlineLevel="1">
      <c r="A55" s="350" t="s">
        <v>310</v>
      </c>
      <c r="B55" s="351" t="s">
        <v>311</v>
      </c>
      <c r="C55" s="352">
        <v>613117</v>
      </c>
      <c r="D55" s="426"/>
      <c r="E55" s="426"/>
      <c r="F55" s="426"/>
      <c r="G55" s="426"/>
      <c r="H55" s="426"/>
      <c r="I55" s="434"/>
    </row>
    <row r="56" spans="1:9" s="196" customFormat="1" ht="12.75" outlineLevel="1">
      <c r="A56" s="350" t="s">
        <v>312</v>
      </c>
      <c r="B56" s="351" t="s">
        <v>313</v>
      </c>
      <c r="C56" s="352">
        <v>613121</v>
      </c>
      <c r="D56" s="426"/>
      <c r="E56" s="426"/>
      <c r="F56" s="426"/>
      <c r="G56" s="426"/>
      <c r="H56" s="426"/>
      <c r="I56" s="434"/>
    </row>
    <row r="57" spans="1:9" s="196" customFormat="1" ht="12.75" outlineLevel="1">
      <c r="A57" s="350" t="s">
        <v>314</v>
      </c>
      <c r="B57" s="351" t="s">
        <v>315</v>
      </c>
      <c r="C57" s="352">
        <v>613122</v>
      </c>
      <c r="D57" s="426"/>
      <c r="E57" s="426"/>
      <c r="F57" s="426"/>
      <c r="G57" s="426"/>
      <c r="H57" s="426"/>
      <c r="I57" s="434"/>
    </row>
    <row r="58" spans="1:9" s="196" customFormat="1" ht="12.75" outlineLevel="1">
      <c r="A58" s="350" t="s">
        <v>316</v>
      </c>
      <c r="B58" s="351" t="s">
        <v>317</v>
      </c>
      <c r="C58" s="352">
        <v>613123</v>
      </c>
      <c r="D58" s="426"/>
      <c r="E58" s="426"/>
      <c r="F58" s="426"/>
      <c r="G58" s="426"/>
      <c r="H58" s="426"/>
      <c r="I58" s="434"/>
    </row>
    <row r="59" spans="1:9" s="196" customFormat="1" ht="12.75" outlineLevel="1">
      <c r="A59" s="350" t="s">
        <v>318</v>
      </c>
      <c r="B59" s="351" t="s">
        <v>319</v>
      </c>
      <c r="C59" s="352">
        <v>613124</v>
      </c>
      <c r="D59" s="426"/>
      <c r="E59" s="426"/>
      <c r="F59" s="426"/>
      <c r="G59" s="426"/>
      <c r="H59" s="426"/>
      <c r="I59" s="434"/>
    </row>
    <row r="60" spans="1:9" s="196" customFormat="1" ht="12.75" outlineLevel="1">
      <c r="A60" s="350" t="s">
        <v>320</v>
      </c>
      <c r="B60" s="351" t="s">
        <v>321</v>
      </c>
      <c r="C60" s="352">
        <v>613125</v>
      </c>
      <c r="D60" s="426"/>
      <c r="E60" s="426"/>
      <c r="F60" s="426"/>
      <c r="G60" s="426"/>
      <c r="H60" s="426"/>
      <c r="I60" s="434"/>
    </row>
    <row r="61" spans="1:9" s="196" customFormat="1" ht="13.5" outlineLevel="1" thickBot="1">
      <c r="A61" s="353" t="s">
        <v>322</v>
      </c>
      <c r="B61" s="354" t="s">
        <v>323</v>
      </c>
      <c r="C61" s="355">
        <v>613126</v>
      </c>
      <c r="D61" s="428"/>
      <c r="E61" s="428"/>
      <c r="F61" s="428"/>
      <c r="G61" s="428"/>
      <c r="H61" s="428"/>
      <c r="I61" s="435"/>
    </row>
    <row r="62" spans="1:9" s="196" customFormat="1" ht="13.5" thickBot="1">
      <c r="A62" s="362" t="s">
        <v>133</v>
      </c>
      <c r="B62" s="363" t="s">
        <v>324</v>
      </c>
      <c r="C62" s="364">
        <v>6132</v>
      </c>
      <c r="D62" s="430">
        <f aca="true" t="shared" si="4" ref="D62:I62">SUM(D63:D67)</f>
        <v>0</v>
      </c>
      <c r="E62" s="430">
        <f t="shared" si="4"/>
        <v>0</v>
      </c>
      <c r="F62" s="430">
        <f t="shared" si="4"/>
        <v>0</v>
      </c>
      <c r="G62" s="430">
        <f t="shared" si="4"/>
        <v>0</v>
      </c>
      <c r="H62" s="430">
        <f t="shared" si="4"/>
        <v>0</v>
      </c>
      <c r="I62" s="431">
        <f t="shared" si="4"/>
        <v>0</v>
      </c>
    </row>
    <row r="63" spans="1:9" s="196" customFormat="1" ht="12.75" outlineLevel="1">
      <c r="A63" s="23" t="s">
        <v>325</v>
      </c>
      <c r="B63" s="365" t="s">
        <v>326</v>
      </c>
      <c r="C63" s="349">
        <v>613211</v>
      </c>
      <c r="D63" s="423"/>
      <c r="E63" s="423"/>
      <c r="F63" s="423"/>
      <c r="G63" s="423"/>
      <c r="H63" s="423"/>
      <c r="I63" s="433"/>
    </row>
    <row r="64" spans="1:9" s="196" customFormat="1" ht="12.75" outlineLevel="1">
      <c r="A64" s="350" t="s">
        <v>327</v>
      </c>
      <c r="B64" s="366" t="s">
        <v>328</v>
      </c>
      <c r="C64" s="352">
        <v>613212</v>
      </c>
      <c r="D64" s="426"/>
      <c r="E64" s="426"/>
      <c r="F64" s="426"/>
      <c r="G64" s="426"/>
      <c r="H64" s="426"/>
      <c r="I64" s="434"/>
    </row>
    <row r="65" spans="1:9" s="196" customFormat="1" ht="12.75" outlineLevel="1">
      <c r="A65" s="350" t="s">
        <v>329</v>
      </c>
      <c r="B65" s="366" t="s">
        <v>330</v>
      </c>
      <c r="C65" s="352">
        <v>613213</v>
      </c>
      <c r="D65" s="426"/>
      <c r="E65" s="426"/>
      <c r="F65" s="426"/>
      <c r="G65" s="426"/>
      <c r="H65" s="426"/>
      <c r="I65" s="434"/>
    </row>
    <row r="66" spans="1:9" s="196" customFormat="1" ht="12.75" outlineLevel="1">
      <c r="A66" s="350" t="s">
        <v>331</v>
      </c>
      <c r="B66" s="366" t="s">
        <v>332</v>
      </c>
      <c r="C66" s="352">
        <v>613214</v>
      </c>
      <c r="D66" s="426"/>
      <c r="E66" s="426"/>
      <c r="F66" s="426"/>
      <c r="G66" s="426"/>
      <c r="H66" s="426"/>
      <c r="I66" s="434"/>
    </row>
    <row r="67" spans="1:9" s="196" customFormat="1" ht="13.5" outlineLevel="1" thickBot="1">
      <c r="A67" s="353" t="s">
        <v>333</v>
      </c>
      <c r="B67" s="367" t="s">
        <v>334</v>
      </c>
      <c r="C67" s="355">
        <v>613221</v>
      </c>
      <c r="D67" s="428"/>
      <c r="E67" s="428"/>
      <c r="F67" s="428"/>
      <c r="G67" s="428"/>
      <c r="H67" s="428"/>
      <c r="I67" s="435"/>
    </row>
    <row r="68" spans="1:9" s="196" customFormat="1" ht="13.5" thickBot="1">
      <c r="A68" s="362" t="s">
        <v>134</v>
      </c>
      <c r="B68" s="363" t="s">
        <v>335</v>
      </c>
      <c r="C68" s="364">
        <v>6133</v>
      </c>
      <c r="D68" s="430">
        <f aca="true" t="shared" si="5" ref="D68:I68">SUM(D69:D76)</f>
        <v>0</v>
      </c>
      <c r="E68" s="430">
        <f t="shared" si="5"/>
        <v>0</v>
      </c>
      <c r="F68" s="430">
        <f t="shared" si="5"/>
        <v>0</v>
      </c>
      <c r="G68" s="430">
        <f t="shared" si="5"/>
        <v>0</v>
      </c>
      <c r="H68" s="430">
        <f t="shared" si="5"/>
        <v>0</v>
      </c>
      <c r="I68" s="431">
        <f t="shared" si="5"/>
        <v>0</v>
      </c>
    </row>
    <row r="69" spans="1:9" s="196" customFormat="1" ht="12.75" outlineLevel="1">
      <c r="A69" s="23" t="s">
        <v>336</v>
      </c>
      <c r="B69" s="53" t="s">
        <v>337</v>
      </c>
      <c r="C69" s="349">
        <v>613311</v>
      </c>
      <c r="D69" s="423"/>
      <c r="E69" s="423"/>
      <c r="F69" s="423"/>
      <c r="G69" s="423"/>
      <c r="H69" s="423"/>
      <c r="I69" s="433"/>
    </row>
    <row r="70" spans="1:9" s="196" customFormat="1" ht="12.75" outlineLevel="1">
      <c r="A70" s="350" t="s">
        <v>338</v>
      </c>
      <c r="B70" s="351" t="s">
        <v>339</v>
      </c>
      <c r="C70" s="352">
        <v>613312</v>
      </c>
      <c r="D70" s="426"/>
      <c r="E70" s="426"/>
      <c r="F70" s="426"/>
      <c r="G70" s="426"/>
      <c r="H70" s="426"/>
      <c r="I70" s="434"/>
    </row>
    <row r="71" spans="1:9" s="196" customFormat="1" ht="12.75" outlineLevel="1">
      <c r="A71" s="350" t="s">
        <v>340</v>
      </c>
      <c r="B71" s="351" t="s">
        <v>67</v>
      </c>
      <c r="C71" s="352">
        <v>613316</v>
      </c>
      <c r="D71" s="426"/>
      <c r="E71" s="426"/>
      <c r="F71" s="426"/>
      <c r="G71" s="426"/>
      <c r="H71" s="426"/>
      <c r="I71" s="434"/>
    </row>
    <row r="72" spans="1:9" s="196" customFormat="1" ht="12.75" outlineLevel="1">
      <c r="A72" s="350" t="s">
        <v>341</v>
      </c>
      <c r="B72" s="351" t="s">
        <v>342</v>
      </c>
      <c r="C72" s="352">
        <v>613321</v>
      </c>
      <c r="D72" s="426"/>
      <c r="E72" s="426"/>
      <c r="F72" s="426"/>
      <c r="G72" s="426"/>
      <c r="H72" s="426"/>
      <c r="I72" s="434"/>
    </row>
    <row r="73" spans="1:9" s="196" customFormat="1" ht="12.75" outlineLevel="1">
      <c r="A73" s="350" t="s">
        <v>343</v>
      </c>
      <c r="B73" s="351" t="s">
        <v>344</v>
      </c>
      <c r="C73" s="352">
        <v>613322</v>
      </c>
      <c r="D73" s="426"/>
      <c r="E73" s="426"/>
      <c r="F73" s="426"/>
      <c r="G73" s="426"/>
      <c r="H73" s="426"/>
      <c r="I73" s="434"/>
    </row>
    <row r="74" spans="1:9" s="196" customFormat="1" ht="12.75" outlineLevel="1">
      <c r="A74" s="350" t="s">
        <v>343</v>
      </c>
      <c r="B74" s="351" t="s">
        <v>345</v>
      </c>
      <c r="C74" s="352">
        <v>613323</v>
      </c>
      <c r="D74" s="426"/>
      <c r="E74" s="426"/>
      <c r="F74" s="426"/>
      <c r="G74" s="426"/>
      <c r="H74" s="426"/>
      <c r="I74" s="434"/>
    </row>
    <row r="75" spans="1:9" s="196" customFormat="1" ht="12.75" outlineLevel="1">
      <c r="A75" s="350" t="s">
        <v>346</v>
      </c>
      <c r="B75" s="351" t="s">
        <v>347</v>
      </c>
      <c r="C75" s="352">
        <v>613324</v>
      </c>
      <c r="D75" s="426"/>
      <c r="E75" s="426"/>
      <c r="F75" s="426"/>
      <c r="G75" s="426"/>
      <c r="H75" s="426"/>
      <c r="I75" s="434"/>
    </row>
    <row r="76" spans="1:9" s="196" customFormat="1" ht="13.5" outlineLevel="1" thickBot="1">
      <c r="A76" s="350" t="s">
        <v>348</v>
      </c>
      <c r="B76" s="351" t="s">
        <v>349</v>
      </c>
      <c r="C76" s="352">
        <v>613326</v>
      </c>
      <c r="D76" s="426"/>
      <c r="E76" s="426"/>
      <c r="F76" s="426"/>
      <c r="G76" s="426"/>
      <c r="H76" s="426"/>
      <c r="I76" s="434"/>
    </row>
    <row r="77" spans="1:9" s="196" customFormat="1" ht="13.5" thickBot="1">
      <c r="A77" s="362" t="s">
        <v>135</v>
      </c>
      <c r="B77" s="363" t="s">
        <v>350</v>
      </c>
      <c r="C77" s="364">
        <v>6134</v>
      </c>
      <c r="D77" s="430">
        <f aca="true" t="shared" si="6" ref="D77:I77">SUM(D78:D88)</f>
        <v>0</v>
      </c>
      <c r="E77" s="430">
        <f t="shared" si="6"/>
        <v>0</v>
      </c>
      <c r="F77" s="430">
        <f t="shared" si="6"/>
        <v>0</v>
      </c>
      <c r="G77" s="430">
        <f t="shared" si="6"/>
        <v>0</v>
      </c>
      <c r="H77" s="430">
        <f t="shared" si="6"/>
        <v>0</v>
      </c>
      <c r="I77" s="431">
        <f t="shared" si="6"/>
        <v>0</v>
      </c>
    </row>
    <row r="78" spans="1:9" s="196" customFormat="1" ht="12.75" outlineLevel="1">
      <c r="A78" s="23" t="s">
        <v>351</v>
      </c>
      <c r="B78" s="53" t="s">
        <v>352</v>
      </c>
      <c r="C78" s="349">
        <v>613411</v>
      </c>
      <c r="D78" s="423"/>
      <c r="E78" s="423"/>
      <c r="F78" s="423"/>
      <c r="G78" s="423"/>
      <c r="H78" s="423"/>
      <c r="I78" s="433"/>
    </row>
    <row r="79" spans="1:9" s="196" customFormat="1" ht="12.75" outlineLevel="1">
      <c r="A79" s="350" t="s">
        <v>353</v>
      </c>
      <c r="B79" s="351" t="s">
        <v>354</v>
      </c>
      <c r="C79" s="352">
        <v>613412</v>
      </c>
      <c r="D79" s="426"/>
      <c r="E79" s="426"/>
      <c r="F79" s="426"/>
      <c r="G79" s="426"/>
      <c r="H79" s="426"/>
      <c r="I79" s="434"/>
    </row>
    <row r="80" spans="1:9" s="196" customFormat="1" ht="12.75" outlineLevel="1">
      <c r="A80" s="350" t="s">
        <v>355</v>
      </c>
      <c r="B80" s="351" t="s">
        <v>356</v>
      </c>
      <c r="C80" s="352">
        <v>613415</v>
      </c>
      <c r="D80" s="426"/>
      <c r="E80" s="426"/>
      <c r="F80" s="426"/>
      <c r="G80" s="426"/>
      <c r="H80" s="426"/>
      <c r="I80" s="434"/>
    </row>
    <row r="81" spans="1:9" s="196" customFormat="1" ht="12.75" outlineLevel="1">
      <c r="A81" s="350" t="s">
        <v>357</v>
      </c>
      <c r="B81" s="351" t="s">
        <v>358</v>
      </c>
      <c r="C81" s="352">
        <v>613416</v>
      </c>
      <c r="D81" s="426"/>
      <c r="E81" s="426"/>
      <c r="F81" s="426"/>
      <c r="G81" s="426"/>
      <c r="H81" s="426"/>
      <c r="I81" s="434"/>
    </row>
    <row r="82" spans="1:9" s="196" customFormat="1" ht="12.75" outlineLevel="1">
      <c r="A82" s="350" t="s">
        <v>359</v>
      </c>
      <c r="B82" s="351" t="s">
        <v>360</v>
      </c>
      <c r="C82" s="352">
        <v>613417</v>
      </c>
      <c r="D82" s="426"/>
      <c r="E82" s="426"/>
      <c r="F82" s="426"/>
      <c r="G82" s="426"/>
      <c r="H82" s="426"/>
      <c r="I82" s="434"/>
    </row>
    <row r="83" spans="1:9" s="196" customFormat="1" ht="12.75" outlineLevel="1">
      <c r="A83" s="350" t="s">
        <v>361</v>
      </c>
      <c r="B83" s="351" t="s">
        <v>362</v>
      </c>
      <c r="C83" s="352">
        <v>613418</v>
      </c>
      <c r="D83" s="426"/>
      <c r="E83" s="426"/>
      <c r="F83" s="426"/>
      <c r="G83" s="426"/>
      <c r="H83" s="426"/>
      <c r="I83" s="434"/>
    </row>
    <row r="84" spans="1:9" s="196" customFormat="1" ht="12.75" outlineLevel="1">
      <c r="A84" s="350" t="s">
        <v>363</v>
      </c>
      <c r="B84" s="351" t="s">
        <v>364</v>
      </c>
      <c r="C84" s="352">
        <v>613419</v>
      </c>
      <c r="D84" s="426"/>
      <c r="E84" s="426"/>
      <c r="F84" s="426"/>
      <c r="G84" s="426"/>
      <c r="H84" s="426"/>
      <c r="I84" s="434"/>
    </row>
    <row r="85" spans="1:9" s="196" customFormat="1" ht="12.75" outlineLevel="1">
      <c r="A85" s="350" t="s">
        <v>365</v>
      </c>
      <c r="B85" s="351" t="s">
        <v>366</v>
      </c>
      <c r="C85" s="352">
        <v>613481</v>
      </c>
      <c r="D85" s="426"/>
      <c r="E85" s="426"/>
      <c r="F85" s="426"/>
      <c r="G85" s="426"/>
      <c r="H85" s="426"/>
      <c r="I85" s="434"/>
    </row>
    <row r="86" spans="1:9" s="196" customFormat="1" ht="12.75" outlineLevel="1">
      <c r="A86" s="350" t="s">
        <v>367</v>
      </c>
      <c r="B86" s="351" t="s">
        <v>368</v>
      </c>
      <c r="C86" s="352">
        <v>613484</v>
      </c>
      <c r="D86" s="426"/>
      <c r="E86" s="426"/>
      <c r="F86" s="426"/>
      <c r="G86" s="426"/>
      <c r="H86" s="426"/>
      <c r="I86" s="434"/>
    </row>
    <row r="87" spans="1:9" s="196" customFormat="1" ht="12.75" outlineLevel="1">
      <c r="A87" s="350" t="s">
        <v>369</v>
      </c>
      <c r="B87" s="351" t="s">
        <v>370</v>
      </c>
      <c r="C87" s="352">
        <v>613487</v>
      </c>
      <c r="D87" s="426"/>
      <c r="E87" s="426"/>
      <c r="F87" s="426"/>
      <c r="G87" s="426"/>
      <c r="H87" s="426"/>
      <c r="I87" s="434"/>
    </row>
    <row r="88" spans="1:9" s="196" customFormat="1" ht="13.5" outlineLevel="1" thickBot="1">
      <c r="A88" s="353" t="s">
        <v>371</v>
      </c>
      <c r="B88" s="354" t="s">
        <v>372</v>
      </c>
      <c r="C88" s="355">
        <v>613492</v>
      </c>
      <c r="D88" s="428"/>
      <c r="E88" s="428"/>
      <c r="F88" s="428"/>
      <c r="G88" s="428"/>
      <c r="H88" s="428"/>
      <c r="I88" s="435"/>
    </row>
    <row r="89" spans="1:9" s="196" customFormat="1" ht="13.5" thickBot="1">
      <c r="A89" s="362" t="s">
        <v>136</v>
      </c>
      <c r="B89" s="363" t="s">
        <v>373</v>
      </c>
      <c r="C89" s="364">
        <v>6135</v>
      </c>
      <c r="D89" s="430">
        <f aca="true" t="shared" si="7" ref="D89:I89">SUM(D90:D94)</f>
        <v>0</v>
      </c>
      <c r="E89" s="430">
        <f t="shared" si="7"/>
        <v>0</v>
      </c>
      <c r="F89" s="430">
        <f t="shared" si="7"/>
        <v>0</v>
      </c>
      <c r="G89" s="430">
        <f t="shared" si="7"/>
        <v>0</v>
      </c>
      <c r="H89" s="430">
        <f t="shared" si="7"/>
        <v>0</v>
      </c>
      <c r="I89" s="431">
        <f t="shared" si="7"/>
        <v>0</v>
      </c>
    </row>
    <row r="90" spans="1:9" s="196" customFormat="1" ht="12.75" outlineLevel="1">
      <c r="A90" s="23" t="s">
        <v>374</v>
      </c>
      <c r="B90" s="53" t="s">
        <v>375</v>
      </c>
      <c r="C90" s="349">
        <v>613512</v>
      </c>
      <c r="D90" s="423"/>
      <c r="E90" s="423"/>
      <c r="F90" s="423"/>
      <c r="G90" s="423"/>
      <c r="H90" s="423"/>
      <c r="I90" s="433"/>
    </row>
    <row r="91" spans="1:9" s="196" customFormat="1" ht="12.75" outlineLevel="1">
      <c r="A91" s="350" t="s">
        <v>376</v>
      </c>
      <c r="B91" s="351" t="s">
        <v>377</v>
      </c>
      <c r="C91" s="352">
        <v>613513</v>
      </c>
      <c r="D91" s="426"/>
      <c r="E91" s="426"/>
      <c r="F91" s="426"/>
      <c r="G91" s="426"/>
      <c r="H91" s="426"/>
      <c r="I91" s="434"/>
    </row>
    <row r="92" spans="1:9" s="196" customFormat="1" ht="12.75" outlineLevel="1">
      <c r="A92" s="350" t="s">
        <v>378</v>
      </c>
      <c r="B92" s="351" t="s">
        <v>379</v>
      </c>
      <c r="C92" s="352">
        <v>613521</v>
      </c>
      <c r="D92" s="426"/>
      <c r="E92" s="426"/>
      <c r="F92" s="426"/>
      <c r="G92" s="426"/>
      <c r="H92" s="426"/>
      <c r="I92" s="434"/>
    </row>
    <row r="93" spans="1:9" s="196" customFormat="1" ht="12.75" outlineLevel="1">
      <c r="A93" s="350" t="s">
        <v>380</v>
      </c>
      <c r="B93" s="351" t="s">
        <v>381</v>
      </c>
      <c r="C93" s="352">
        <v>613523</v>
      </c>
      <c r="D93" s="426"/>
      <c r="E93" s="426"/>
      <c r="F93" s="426"/>
      <c r="G93" s="426"/>
      <c r="H93" s="426"/>
      <c r="I93" s="434"/>
    </row>
    <row r="94" spans="1:9" s="196" customFormat="1" ht="13.5" outlineLevel="1" thickBot="1">
      <c r="A94" s="353" t="s">
        <v>382</v>
      </c>
      <c r="B94" s="354" t="s">
        <v>383</v>
      </c>
      <c r="C94" s="355">
        <v>613524</v>
      </c>
      <c r="D94" s="428"/>
      <c r="E94" s="428"/>
      <c r="F94" s="428"/>
      <c r="G94" s="428"/>
      <c r="H94" s="428"/>
      <c r="I94" s="435"/>
    </row>
    <row r="95" spans="1:9" s="196" customFormat="1" ht="13.5" thickBot="1">
      <c r="A95" s="368" t="s">
        <v>137</v>
      </c>
      <c r="B95" s="363" t="s">
        <v>384</v>
      </c>
      <c r="C95" s="364">
        <v>6136</v>
      </c>
      <c r="D95" s="430">
        <f aca="true" t="shared" si="8" ref="D95:I95">SUM(D96:D98)</f>
        <v>0</v>
      </c>
      <c r="E95" s="430">
        <f t="shared" si="8"/>
        <v>0</v>
      </c>
      <c r="F95" s="430">
        <f t="shared" si="8"/>
        <v>0</v>
      </c>
      <c r="G95" s="430">
        <f t="shared" si="8"/>
        <v>0</v>
      </c>
      <c r="H95" s="430">
        <f t="shared" si="8"/>
        <v>0</v>
      </c>
      <c r="I95" s="431">
        <f t="shared" si="8"/>
        <v>0</v>
      </c>
    </row>
    <row r="96" spans="1:9" s="196" customFormat="1" ht="12.75" outlineLevel="1">
      <c r="A96" s="23" t="s">
        <v>385</v>
      </c>
      <c r="B96" s="53" t="s">
        <v>386</v>
      </c>
      <c r="C96" s="349">
        <v>613611</v>
      </c>
      <c r="D96" s="423"/>
      <c r="E96" s="423"/>
      <c r="F96" s="423"/>
      <c r="G96" s="423"/>
      <c r="H96" s="423"/>
      <c r="I96" s="433"/>
    </row>
    <row r="97" spans="1:9" s="196" customFormat="1" ht="12.75" outlineLevel="1">
      <c r="A97" s="350" t="s">
        <v>387</v>
      </c>
      <c r="B97" s="351" t="s">
        <v>388</v>
      </c>
      <c r="C97" s="352">
        <v>613614</v>
      </c>
      <c r="D97" s="426"/>
      <c r="E97" s="426"/>
      <c r="F97" s="426"/>
      <c r="G97" s="426"/>
      <c r="H97" s="426"/>
      <c r="I97" s="434"/>
    </row>
    <row r="98" spans="1:9" s="196" customFormat="1" ht="13.5" outlineLevel="1" thickBot="1">
      <c r="A98" s="353" t="s">
        <v>389</v>
      </c>
      <c r="B98" s="354" t="s">
        <v>390</v>
      </c>
      <c r="C98" s="355">
        <v>613621</v>
      </c>
      <c r="D98" s="428"/>
      <c r="E98" s="428"/>
      <c r="F98" s="428"/>
      <c r="G98" s="428"/>
      <c r="H98" s="428"/>
      <c r="I98" s="435"/>
    </row>
    <row r="99" spans="1:9" s="196" customFormat="1" ht="13.5" thickBot="1">
      <c r="A99" s="368">
        <v>9</v>
      </c>
      <c r="B99" s="363" t="s">
        <v>391</v>
      </c>
      <c r="C99" s="364">
        <v>6137</v>
      </c>
      <c r="D99" s="430">
        <f aca="true" t="shared" si="9" ref="D99:I99">SUM(D100:D107)</f>
        <v>0</v>
      </c>
      <c r="E99" s="430">
        <f t="shared" si="9"/>
        <v>0</v>
      </c>
      <c r="F99" s="430">
        <f t="shared" si="9"/>
        <v>0</v>
      </c>
      <c r="G99" s="430">
        <f t="shared" si="9"/>
        <v>0</v>
      </c>
      <c r="H99" s="430">
        <f t="shared" si="9"/>
        <v>0</v>
      </c>
      <c r="I99" s="431">
        <f t="shared" si="9"/>
        <v>0</v>
      </c>
    </row>
    <row r="100" spans="1:9" s="196" customFormat="1" ht="12.75" outlineLevel="1">
      <c r="A100" s="23" t="s">
        <v>392</v>
      </c>
      <c r="B100" s="53" t="s">
        <v>393</v>
      </c>
      <c r="C100" s="349">
        <v>613711</v>
      </c>
      <c r="D100" s="423"/>
      <c r="E100" s="423"/>
      <c r="F100" s="423"/>
      <c r="G100" s="423"/>
      <c r="H100" s="423"/>
      <c r="I100" s="433"/>
    </row>
    <row r="101" spans="1:9" s="196" customFormat="1" ht="12.75" outlineLevel="1">
      <c r="A101" s="350" t="s">
        <v>394</v>
      </c>
      <c r="B101" s="351" t="s">
        <v>395</v>
      </c>
      <c r="C101" s="352">
        <v>613712</v>
      </c>
      <c r="D101" s="426"/>
      <c r="E101" s="426"/>
      <c r="F101" s="426"/>
      <c r="G101" s="426"/>
      <c r="H101" s="426"/>
      <c r="I101" s="434"/>
    </row>
    <row r="102" spans="1:9" s="196" customFormat="1" ht="12.75" outlineLevel="1">
      <c r="A102" s="23" t="s">
        <v>396</v>
      </c>
      <c r="B102" s="351" t="s">
        <v>397</v>
      </c>
      <c r="C102" s="352">
        <v>613713</v>
      </c>
      <c r="D102" s="426"/>
      <c r="E102" s="426"/>
      <c r="F102" s="426"/>
      <c r="G102" s="426"/>
      <c r="H102" s="426"/>
      <c r="I102" s="434"/>
    </row>
    <row r="103" spans="1:9" s="196" customFormat="1" ht="12.75" outlineLevel="1">
      <c r="A103" s="23" t="s">
        <v>398</v>
      </c>
      <c r="B103" s="351" t="s">
        <v>399</v>
      </c>
      <c r="C103" s="352">
        <v>613721</v>
      </c>
      <c r="D103" s="426"/>
      <c r="E103" s="426"/>
      <c r="F103" s="426"/>
      <c r="G103" s="426"/>
      <c r="H103" s="426"/>
      <c r="I103" s="434"/>
    </row>
    <row r="104" spans="1:9" s="196" customFormat="1" ht="12.75" outlineLevel="1">
      <c r="A104" s="350" t="s">
        <v>400</v>
      </c>
      <c r="B104" s="351" t="s">
        <v>401</v>
      </c>
      <c r="C104" s="352">
        <v>613722</v>
      </c>
      <c r="D104" s="426"/>
      <c r="E104" s="426"/>
      <c r="F104" s="426"/>
      <c r="G104" s="426"/>
      <c r="H104" s="426"/>
      <c r="I104" s="434"/>
    </row>
    <row r="105" spans="1:9" s="196" customFormat="1" ht="12.75" outlineLevel="1">
      <c r="A105" s="350" t="s">
        <v>402</v>
      </c>
      <c r="B105" s="351" t="s">
        <v>403</v>
      </c>
      <c r="C105" s="352">
        <v>613723</v>
      </c>
      <c r="D105" s="426"/>
      <c r="E105" s="426"/>
      <c r="F105" s="426"/>
      <c r="G105" s="426"/>
      <c r="H105" s="426"/>
      <c r="I105" s="434"/>
    </row>
    <row r="106" spans="1:9" s="196" customFormat="1" ht="12.75" outlineLevel="1">
      <c r="A106" s="54">
        <v>9.7</v>
      </c>
      <c r="B106" s="351" t="s">
        <v>404</v>
      </c>
      <c r="C106" s="55">
        <v>613726</v>
      </c>
      <c r="D106" s="426"/>
      <c r="E106" s="426"/>
      <c r="F106" s="426"/>
      <c r="G106" s="432"/>
      <c r="H106" s="432"/>
      <c r="I106" s="434"/>
    </row>
    <row r="107" spans="1:9" s="196" customFormat="1" ht="13.5" outlineLevel="1" thickBot="1">
      <c r="A107" s="24" t="s">
        <v>405</v>
      </c>
      <c r="B107" s="354" t="s">
        <v>406</v>
      </c>
      <c r="C107" s="355">
        <v>613727</v>
      </c>
      <c r="D107" s="428"/>
      <c r="E107" s="428"/>
      <c r="F107" s="428"/>
      <c r="G107" s="436"/>
      <c r="H107" s="436"/>
      <c r="I107" s="435"/>
    </row>
    <row r="108" spans="1:9" s="196" customFormat="1" ht="13.5" thickBot="1">
      <c r="A108" s="362" t="s">
        <v>139</v>
      </c>
      <c r="B108" s="363" t="s">
        <v>407</v>
      </c>
      <c r="C108" s="364">
        <v>6138</v>
      </c>
      <c r="D108" s="430">
        <f aca="true" t="shared" si="10" ref="D108:I108">SUM(D109:D113)+D114</f>
        <v>0</v>
      </c>
      <c r="E108" s="430">
        <f t="shared" si="10"/>
        <v>0</v>
      </c>
      <c r="F108" s="430">
        <f t="shared" si="10"/>
        <v>0</v>
      </c>
      <c r="G108" s="430">
        <f t="shared" si="10"/>
        <v>0</v>
      </c>
      <c r="H108" s="430">
        <f t="shared" si="10"/>
        <v>0</v>
      </c>
      <c r="I108" s="431">
        <f t="shared" si="10"/>
        <v>0</v>
      </c>
    </row>
    <row r="109" spans="1:9" s="196" customFormat="1" ht="12.75" outlineLevel="1">
      <c r="A109" s="23" t="s">
        <v>408</v>
      </c>
      <c r="B109" s="53" t="s">
        <v>409</v>
      </c>
      <c r="C109" s="349">
        <v>613811</v>
      </c>
      <c r="D109" s="423"/>
      <c r="E109" s="423"/>
      <c r="F109" s="423"/>
      <c r="G109" s="423"/>
      <c r="H109" s="423"/>
      <c r="I109" s="433"/>
    </row>
    <row r="110" spans="1:9" s="196" customFormat="1" ht="12.75" outlineLevel="1">
      <c r="A110" s="350" t="s">
        <v>410</v>
      </c>
      <c r="B110" s="351" t="s">
        <v>411</v>
      </c>
      <c r="C110" s="352">
        <v>613813</v>
      </c>
      <c r="D110" s="426"/>
      <c r="E110" s="426"/>
      <c r="F110" s="426"/>
      <c r="G110" s="426"/>
      <c r="H110" s="426"/>
      <c r="I110" s="434"/>
    </row>
    <row r="111" spans="1:9" s="196" customFormat="1" ht="12.75" outlineLevel="1">
      <c r="A111" s="350" t="s">
        <v>412</v>
      </c>
      <c r="B111" s="351" t="s">
        <v>68</v>
      </c>
      <c r="C111" s="352">
        <v>613814</v>
      </c>
      <c r="D111" s="426"/>
      <c r="E111" s="426"/>
      <c r="F111" s="426"/>
      <c r="G111" s="426"/>
      <c r="H111" s="426"/>
      <c r="I111" s="434"/>
    </row>
    <row r="112" spans="1:9" s="196" customFormat="1" ht="12.75" outlineLevel="1">
      <c r="A112" s="350" t="s">
        <v>413</v>
      </c>
      <c r="B112" s="351" t="s">
        <v>414</v>
      </c>
      <c r="C112" s="352">
        <v>613815</v>
      </c>
      <c r="D112" s="426"/>
      <c r="E112" s="426"/>
      <c r="F112" s="426"/>
      <c r="G112" s="426"/>
      <c r="H112" s="426"/>
      <c r="I112" s="434"/>
    </row>
    <row r="113" spans="1:9" s="196" customFormat="1" ht="12.75" outlineLevel="1">
      <c r="A113" s="350" t="s">
        <v>415</v>
      </c>
      <c r="B113" s="351" t="s">
        <v>416</v>
      </c>
      <c r="C113" s="352">
        <v>613821</v>
      </c>
      <c r="D113" s="426"/>
      <c r="E113" s="426"/>
      <c r="F113" s="426"/>
      <c r="G113" s="426"/>
      <c r="H113" s="426"/>
      <c r="I113" s="434"/>
    </row>
    <row r="114" spans="1:9" s="196" customFormat="1" ht="13.5" outlineLevel="1" thickBot="1">
      <c r="A114" s="24" t="s">
        <v>417</v>
      </c>
      <c r="B114" s="369" t="s">
        <v>418</v>
      </c>
      <c r="C114" s="370">
        <v>613832</v>
      </c>
      <c r="D114" s="371"/>
      <c r="E114" s="371"/>
      <c r="F114" s="371"/>
      <c r="G114" s="371"/>
      <c r="H114" s="371"/>
      <c r="I114" s="372"/>
    </row>
    <row r="115" spans="1:9" s="196" customFormat="1" ht="13.5" thickBot="1">
      <c r="A115" s="362" t="s">
        <v>140</v>
      </c>
      <c r="B115" s="363" t="s">
        <v>419</v>
      </c>
      <c r="C115" s="364">
        <v>6139</v>
      </c>
      <c r="D115" s="437">
        <f aca="true" t="shared" si="11" ref="D115:I115">SUM(D116:D134)</f>
        <v>0</v>
      </c>
      <c r="E115" s="437">
        <f t="shared" si="11"/>
        <v>0</v>
      </c>
      <c r="F115" s="437">
        <f t="shared" si="11"/>
        <v>0</v>
      </c>
      <c r="G115" s="437">
        <f t="shared" si="11"/>
        <v>0</v>
      </c>
      <c r="H115" s="437">
        <f t="shared" si="11"/>
        <v>0</v>
      </c>
      <c r="I115" s="431">
        <f t="shared" si="11"/>
        <v>0</v>
      </c>
    </row>
    <row r="116" spans="1:9" s="196" customFormat="1" ht="12.75" outlineLevel="1">
      <c r="A116" s="23" t="s">
        <v>420</v>
      </c>
      <c r="B116" s="53" t="s">
        <v>421</v>
      </c>
      <c r="C116" s="349">
        <v>613911</v>
      </c>
      <c r="D116" s="423"/>
      <c r="E116" s="423"/>
      <c r="F116" s="423"/>
      <c r="G116" s="423"/>
      <c r="H116" s="423"/>
      <c r="I116" s="433"/>
    </row>
    <row r="117" spans="1:9" s="196" customFormat="1" ht="12.75" outlineLevel="1">
      <c r="A117" s="350" t="s">
        <v>422</v>
      </c>
      <c r="B117" s="351" t="s">
        <v>423</v>
      </c>
      <c r="C117" s="352">
        <v>613912</v>
      </c>
      <c r="D117" s="426"/>
      <c r="E117" s="426"/>
      <c r="F117" s="426"/>
      <c r="G117" s="426"/>
      <c r="H117" s="426"/>
      <c r="I117" s="434"/>
    </row>
    <row r="118" spans="1:9" s="196" customFormat="1" ht="12.75" outlineLevel="1">
      <c r="A118" s="350" t="s">
        <v>424</v>
      </c>
      <c r="B118" s="351" t="s">
        <v>69</v>
      </c>
      <c r="C118" s="352">
        <v>613913</v>
      </c>
      <c r="D118" s="426"/>
      <c r="E118" s="426"/>
      <c r="F118" s="426"/>
      <c r="G118" s="426"/>
      <c r="H118" s="426"/>
      <c r="I118" s="434"/>
    </row>
    <row r="119" spans="1:9" s="196" customFormat="1" ht="12.75" outlineLevel="1">
      <c r="A119" s="350" t="s">
        <v>425</v>
      </c>
      <c r="B119" s="351" t="s">
        <v>426</v>
      </c>
      <c r="C119" s="352">
        <v>613914</v>
      </c>
      <c r="D119" s="426"/>
      <c r="E119" s="426"/>
      <c r="F119" s="426"/>
      <c r="G119" s="426"/>
      <c r="H119" s="426"/>
      <c r="I119" s="434"/>
    </row>
    <row r="120" spans="1:9" s="196" customFormat="1" ht="12.75" outlineLevel="1">
      <c r="A120" s="350" t="s">
        <v>427</v>
      </c>
      <c r="B120" s="351" t="s">
        <v>428</v>
      </c>
      <c r="C120" s="352">
        <v>613915</v>
      </c>
      <c r="D120" s="426"/>
      <c r="E120" s="426"/>
      <c r="F120" s="426"/>
      <c r="G120" s="426"/>
      <c r="H120" s="426"/>
      <c r="I120" s="434"/>
    </row>
    <row r="121" spans="1:9" s="196" customFormat="1" ht="12.75" outlineLevel="1">
      <c r="A121" s="350" t="s">
        <v>429</v>
      </c>
      <c r="B121" s="351" t="s">
        <v>430</v>
      </c>
      <c r="C121" s="352">
        <v>613916</v>
      </c>
      <c r="D121" s="426"/>
      <c r="E121" s="426"/>
      <c r="F121" s="426"/>
      <c r="G121" s="426"/>
      <c r="H121" s="426"/>
      <c r="I121" s="434"/>
    </row>
    <row r="122" spans="1:9" s="196" customFormat="1" ht="12.75" outlineLevel="1">
      <c r="A122" s="350" t="s">
        <v>431</v>
      </c>
      <c r="B122" s="351" t="s">
        <v>432</v>
      </c>
      <c r="C122" s="352">
        <v>613919</v>
      </c>
      <c r="D122" s="426"/>
      <c r="E122" s="426"/>
      <c r="F122" s="426"/>
      <c r="G122" s="426"/>
      <c r="H122" s="426"/>
      <c r="I122" s="434"/>
    </row>
    <row r="123" spans="1:9" s="196" customFormat="1" ht="12.75" outlineLevel="1">
      <c r="A123" s="350" t="s">
        <v>433</v>
      </c>
      <c r="B123" s="351" t="s">
        <v>434</v>
      </c>
      <c r="C123" s="352">
        <v>613921</v>
      </c>
      <c r="D123" s="426"/>
      <c r="E123" s="426"/>
      <c r="F123" s="426"/>
      <c r="G123" s="426"/>
      <c r="H123" s="426"/>
      <c r="I123" s="434"/>
    </row>
    <row r="124" spans="1:9" s="196" customFormat="1" ht="12.75" outlineLevel="1">
      <c r="A124" s="350" t="s">
        <v>435</v>
      </c>
      <c r="B124" s="351" t="s">
        <v>436</v>
      </c>
      <c r="C124" s="352">
        <v>613922</v>
      </c>
      <c r="D124" s="426"/>
      <c r="E124" s="426"/>
      <c r="F124" s="426"/>
      <c r="G124" s="426"/>
      <c r="H124" s="426"/>
      <c r="I124" s="434"/>
    </row>
    <row r="125" spans="1:9" s="196" customFormat="1" ht="12.75" outlineLevel="1">
      <c r="A125" s="350" t="s">
        <v>437</v>
      </c>
      <c r="B125" s="351" t="s">
        <v>438</v>
      </c>
      <c r="C125" s="352">
        <v>613923</v>
      </c>
      <c r="D125" s="426"/>
      <c r="E125" s="426"/>
      <c r="F125" s="426"/>
      <c r="G125" s="426"/>
      <c r="H125" s="426"/>
      <c r="I125" s="434"/>
    </row>
    <row r="126" spans="1:9" s="196" customFormat="1" ht="12.75" outlineLevel="1">
      <c r="A126" s="350" t="s">
        <v>439</v>
      </c>
      <c r="B126" s="351" t="s">
        <v>440</v>
      </c>
      <c r="C126" s="352">
        <v>613924</v>
      </c>
      <c r="D126" s="426"/>
      <c r="E126" s="426"/>
      <c r="F126" s="426"/>
      <c r="G126" s="426"/>
      <c r="H126" s="426"/>
      <c r="I126" s="434"/>
    </row>
    <row r="127" spans="1:9" s="196" customFormat="1" ht="12.75" outlineLevel="1">
      <c r="A127" s="350" t="s">
        <v>441</v>
      </c>
      <c r="B127" s="351" t="s">
        <v>442</v>
      </c>
      <c r="C127" s="352">
        <v>613934</v>
      </c>
      <c r="D127" s="426"/>
      <c r="E127" s="426"/>
      <c r="F127" s="426"/>
      <c r="G127" s="426"/>
      <c r="H127" s="426"/>
      <c r="I127" s="434"/>
    </row>
    <row r="128" spans="1:9" s="196" customFormat="1" ht="12.75" outlineLevel="1">
      <c r="A128" s="350" t="s">
        <v>443</v>
      </c>
      <c r="B128" s="351" t="s">
        <v>444</v>
      </c>
      <c r="C128" s="352">
        <v>613937</v>
      </c>
      <c r="D128" s="426"/>
      <c r="E128" s="426"/>
      <c r="F128" s="426"/>
      <c r="G128" s="426"/>
      <c r="H128" s="426"/>
      <c r="I128" s="434"/>
    </row>
    <row r="129" spans="1:9" s="196" customFormat="1" ht="12.75" outlineLevel="1">
      <c r="A129" s="350" t="s">
        <v>445</v>
      </c>
      <c r="B129" s="351" t="s">
        <v>446</v>
      </c>
      <c r="C129" s="352">
        <v>613949</v>
      </c>
      <c r="D129" s="426"/>
      <c r="E129" s="426"/>
      <c r="F129" s="426"/>
      <c r="G129" s="426"/>
      <c r="H129" s="426"/>
      <c r="I129" s="434"/>
    </row>
    <row r="130" spans="1:9" s="196" customFormat="1" ht="12.75" outlineLevel="1">
      <c r="A130" s="350" t="s">
        <v>447</v>
      </c>
      <c r="B130" s="351" t="s">
        <v>448</v>
      </c>
      <c r="C130" s="352">
        <v>613971</v>
      </c>
      <c r="D130" s="426"/>
      <c r="E130" s="426"/>
      <c r="F130" s="426"/>
      <c r="G130" s="426"/>
      <c r="H130" s="426"/>
      <c r="I130" s="434"/>
    </row>
    <row r="131" spans="1:9" s="196" customFormat="1" ht="12.75" outlineLevel="1">
      <c r="A131" s="350" t="s">
        <v>449</v>
      </c>
      <c r="B131" s="351" t="s">
        <v>450</v>
      </c>
      <c r="C131" s="352">
        <v>613972</v>
      </c>
      <c r="D131" s="426"/>
      <c r="E131" s="426"/>
      <c r="F131" s="426"/>
      <c r="G131" s="426"/>
      <c r="H131" s="426"/>
      <c r="I131" s="434"/>
    </row>
    <row r="132" spans="1:9" s="196" customFormat="1" ht="12.75" outlineLevel="1">
      <c r="A132" s="350" t="s">
        <v>451</v>
      </c>
      <c r="B132" s="351" t="s">
        <v>452</v>
      </c>
      <c r="C132" s="352">
        <v>613981</v>
      </c>
      <c r="D132" s="426"/>
      <c r="E132" s="426"/>
      <c r="F132" s="426"/>
      <c r="G132" s="426"/>
      <c r="H132" s="426"/>
      <c r="I132" s="434"/>
    </row>
    <row r="133" spans="1:9" s="196" customFormat="1" ht="12.75" outlineLevel="1">
      <c r="A133" s="350" t="s">
        <v>453</v>
      </c>
      <c r="B133" s="351" t="s">
        <v>454</v>
      </c>
      <c r="C133" s="352">
        <v>613991</v>
      </c>
      <c r="D133" s="426"/>
      <c r="E133" s="426"/>
      <c r="F133" s="426"/>
      <c r="G133" s="426"/>
      <c r="H133" s="426"/>
      <c r="I133" s="434"/>
    </row>
    <row r="134" spans="1:9" s="196" customFormat="1" ht="13.5" outlineLevel="1" thickBot="1">
      <c r="A134" s="373" t="s">
        <v>455</v>
      </c>
      <c r="B134" s="374" t="s">
        <v>456</v>
      </c>
      <c r="C134" s="375">
        <v>613991</v>
      </c>
      <c r="D134" s="438"/>
      <c r="E134" s="438"/>
      <c r="F134" s="438"/>
      <c r="G134" s="438"/>
      <c r="H134" s="438"/>
      <c r="I134" s="439"/>
    </row>
    <row r="135" spans="1:9" s="196" customFormat="1" ht="13.5" thickBot="1">
      <c r="A135" s="445" t="s">
        <v>173</v>
      </c>
      <c r="B135" s="446" t="s">
        <v>546</v>
      </c>
      <c r="C135" s="447"/>
      <c r="D135" s="448">
        <f aca="true" t="shared" si="12" ref="D135:I135">SUM(D136:D146)</f>
        <v>0</v>
      </c>
      <c r="E135" s="448">
        <f t="shared" si="12"/>
        <v>0</v>
      </c>
      <c r="F135" s="448">
        <f t="shared" si="12"/>
        <v>0</v>
      </c>
      <c r="G135" s="448">
        <f t="shared" si="12"/>
        <v>0</v>
      </c>
      <c r="H135" s="448">
        <f t="shared" si="12"/>
        <v>0</v>
      </c>
      <c r="I135" s="449">
        <f t="shared" si="12"/>
        <v>0</v>
      </c>
    </row>
    <row r="136" spans="1:9" s="454" customFormat="1" ht="12.75" customHeight="1" outlineLevel="1">
      <c r="A136" s="23" t="s">
        <v>130</v>
      </c>
      <c r="B136" s="453" t="s">
        <v>199</v>
      </c>
      <c r="C136" s="349">
        <v>821311</v>
      </c>
      <c r="D136" s="423"/>
      <c r="E136" s="423"/>
      <c r="F136" s="423"/>
      <c r="G136" s="423"/>
      <c r="H136" s="423"/>
      <c r="I136" s="424"/>
    </row>
    <row r="137" spans="1:9" s="454" customFormat="1" ht="12.75" customHeight="1" outlineLevel="1">
      <c r="A137" s="350" t="s">
        <v>131</v>
      </c>
      <c r="B137" s="455" t="s">
        <v>200</v>
      </c>
      <c r="C137" s="352">
        <v>821312</v>
      </c>
      <c r="D137" s="426"/>
      <c r="E137" s="426"/>
      <c r="F137" s="426"/>
      <c r="G137" s="426"/>
      <c r="H137" s="426"/>
      <c r="I137" s="427"/>
    </row>
    <row r="138" spans="1:9" s="454" customFormat="1" ht="12.75" customHeight="1" outlineLevel="1">
      <c r="A138" s="350" t="s">
        <v>132</v>
      </c>
      <c r="B138" s="455" t="s">
        <v>458</v>
      </c>
      <c r="C138" s="352">
        <v>821313</v>
      </c>
      <c r="D138" s="426"/>
      <c r="E138" s="426"/>
      <c r="F138" s="426"/>
      <c r="G138" s="426"/>
      <c r="H138" s="426"/>
      <c r="I138" s="427"/>
    </row>
    <row r="139" spans="1:9" s="454" customFormat="1" ht="12.75" customHeight="1" outlineLevel="1">
      <c r="A139" s="350" t="s">
        <v>133</v>
      </c>
      <c r="B139" s="455" t="s">
        <v>221</v>
      </c>
      <c r="C139" s="352">
        <v>821314</v>
      </c>
      <c r="D139" s="426"/>
      <c r="E139" s="426"/>
      <c r="F139" s="426"/>
      <c r="G139" s="426"/>
      <c r="H139" s="426"/>
      <c r="I139" s="427"/>
    </row>
    <row r="140" spans="1:9" s="454" customFormat="1" ht="12.75" customHeight="1" outlineLevel="1">
      <c r="A140" s="350" t="s">
        <v>134</v>
      </c>
      <c r="B140" s="455" t="s">
        <v>459</v>
      </c>
      <c r="C140" s="352">
        <v>821319</v>
      </c>
      <c r="D140" s="426"/>
      <c r="E140" s="426"/>
      <c r="F140" s="426"/>
      <c r="G140" s="426"/>
      <c r="H140" s="426"/>
      <c r="I140" s="427"/>
    </row>
    <row r="141" spans="1:9" s="454" customFormat="1" ht="12.75" customHeight="1" outlineLevel="1">
      <c r="A141" s="350" t="s">
        <v>135</v>
      </c>
      <c r="B141" s="455" t="s">
        <v>201</v>
      </c>
      <c r="C141" s="352">
        <v>821321</v>
      </c>
      <c r="D141" s="426"/>
      <c r="E141" s="426"/>
      <c r="F141" s="426"/>
      <c r="G141" s="426"/>
      <c r="H141" s="426"/>
      <c r="I141" s="427"/>
    </row>
    <row r="142" spans="1:9" s="454" customFormat="1" ht="12.75" customHeight="1" outlineLevel="1">
      <c r="A142" s="350" t="s">
        <v>136</v>
      </c>
      <c r="B142" s="455" t="s">
        <v>225</v>
      </c>
      <c r="C142" s="352">
        <v>821329</v>
      </c>
      <c r="D142" s="426"/>
      <c r="E142" s="426"/>
      <c r="F142" s="426"/>
      <c r="G142" s="426"/>
      <c r="H142" s="426"/>
      <c r="I142" s="427"/>
    </row>
    <row r="143" spans="1:9" s="454" customFormat="1" ht="12.75" customHeight="1" outlineLevel="1">
      <c r="A143" s="350" t="s">
        <v>137</v>
      </c>
      <c r="B143" s="455" t="s">
        <v>460</v>
      </c>
      <c r="C143" s="352">
        <v>821341</v>
      </c>
      <c r="D143" s="426"/>
      <c r="E143" s="426"/>
      <c r="F143" s="426"/>
      <c r="G143" s="426"/>
      <c r="H143" s="426"/>
      <c r="I143" s="427"/>
    </row>
    <row r="144" spans="1:9" s="454" customFormat="1" ht="12.75" customHeight="1" outlineLevel="1">
      <c r="A144" s="350" t="s">
        <v>138</v>
      </c>
      <c r="B144" s="455" t="s">
        <v>202</v>
      </c>
      <c r="C144" s="352">
        <v>821341</v>
      </c>
      <c r="D144" s="426"/>
      <c r="E144" s="426"/>
      <c r="F144" s="426"/>
      <c r="G144" s="426"/>
      <c r="H144" s="426"/>
      <c r="I144" s="427"/>
    </row>
    <row r="145" spans="1:9" s="454" customFormat="1" ht="12.75" customHeight="1" outlineLevel="1">
      <c r="A145" s="350" t="s">
        <v>139</v>
      </c>
      <c r="B145" s="455" t="s">
        <v>204</v>
      </c>
      <c r="C145" s="352">
        <v>821372</v>
      </c>
      <c r="D145" s="426"/>
      <c r="E145" s="426"/>
      <c r="F145" s="426"/>
      <c r="G145" s="426"/>
      <c r="H145" s="426"/>
      <c r="I145" s="427"/>
    </row>
    <row r="146" spans="1:9" s="454" customFormat="1" ht="12.75" customHeight="1" outlineLevel="1" thickBot="1">
      <c r="A146" s="373" t="s">
        <v>140</v>
      </c>
      <c r="B146" s="456" t="s">
        <v>461</v>
      </c>
      <c r="C146" s="375">
        <v>821395</v>
      </c>
      <c r="D146" s="451"/>
      <c r="E146" s="451"/>
      <c r="F146" s="451"/>
      <c r="G146" s="451"/>
      <c r="H146" s="451"/>
      <c r="I146" s="452"/>
    </row>
    <row r="147" spans="1:9" s="196" customFormat="1" ht="13.5" thickBot="1">
      <c r="A147" s="445" t="s">
        <v>174</v>
      </c>
      <c r="B147" s="446" t="s">
        <v>547</v>
      </c>
      <c r="C147" s="447"/>
      <c r="D147" s="448">
        <f aca="true" t="shared" si="13" ref="D147:I147">SUM(D148:D151)</f>
        <v>0</v>
      </c>
      <c r="E147" s="448">
        <f t="shared" si="13"/>
        <v>0</v>
      </c>
      <c r="F147" s="448">
        <f t="shared" si="13"/>
        <v>0</v>
      </c>
      <c r="G147" s="448">
        <f t="shared" si="13"/>
        <v>0</v>
      </c>
      <c r="H147" s="448">
        <f t="shared" si="13"/>
        <v>0</v>
      </c>
      <c r="I147" s="449">
        <f t="shared" si="13"/>
        <v>0</v>
      </c>
    </row>
    <row r="148" spans="1:9" s="450" customFormat="1" ht="12.75" customHeight="1" outlineLevel="1">
      <c r="A148" s="23" t="s">
        <v>130</v>
      </c>
      <c r="B148" s="53" t="s">
        <v>466</v>
      </c>
      <c r="C148" s="349">
        <v>614100</v>
      </c>
      <c r="D148" s="423"/>
      <c r="E148" s="423"/>
      <c r="F148" s="423"/>
      <c r="G148" s="423"/>
      <c r="H148" s="423"/>
      <c r="I148" s="424"/>
    </row>
    <row r="149" spans="1:9" s="450" customFormat="1" ht="12.75" customHeight="1" outlineLevel="1">
      <c r="A149" s="350" t="s">
        <v>131</v>
      </c>
      <c r="B149" s="351" t="s">
        <v>467</v>
      </c>
      <c r="C149" s="352">
        <v>614200</v>
      </c>
      <c r="D149" s="426"/>
      <c r="E149" s="426"/>
      <c r="F149" s="426"/>
      <c r="G149" s="426"/>
      <c r="H149" s="426"/>
      <c r="I149" s="427"/>
    </row>
    <row r="150" spans="1:9" s="450" customFormat="1" ht="12.75" customHeight="1" outlineLevel="1">
      <c r="A150" s="350" t="s">
        <v>132</v>
      </c>
      <c r="B150" s="351" t="s">
        <v>468</v>
      </c>
      <c r="C150" s="352">
        <v>614300</v>
      </c>
      <c r="D150" s="426"/>
      <c r="E150" s="426"/>
      <c r="F150" s="426"/>
      <c r="G150" s="426"/>
      <c r="H150" s="426"/>
      <c r="I150" s="427"/>
    </row>
    <row r="151" spans="1:9" s="450" customFormat="1" ht="12.75" customHeight="1" outlineLevel="1" thickBot="1">
      <c r="A151" s="350" t="s">
        <v>133</v>
      </c>
      <c r="B151" s="369" t="s">
        <v>540</v>
      </c>
      <c r="C151" s="370">
        <v>614700</v>
      </c>
      <c r="D151" s="371"/>
      <c r="E151" s="371"/>
      <c r="F151" s="371"/>
      <c r="G151" s="371"/>
      <c r="H151" s="371"/>
      <c r="I151" s="440"/>
    </row>
    <row r="152" spans="1:9" s="196" customFormat="1" ht="13.5" thickBot="1">
      <c r="A152" s="445" t="s">
        <v>175</v>
      </c>
      <c r="B152" s="446" t="s">
        <v>548</v>
      </c>
      <c r="C152" s="447"/>
      <c r="D152" s="448">
        <f aca="true" t="shared" si="14" ref="D152:I152">SUM(D153:D154)</f>
        <v>0</v>
      </c>
      <c r="E152" s="448">
        <f t="shared" si="14"/>
        <v>0</v>
      </c>
      <c r="F152" s="448">
        <f t="shared" si="14"/>
        <v>0</v>
      </c>
      <c r="G152" s="448">
        <f t="shared" si="14"/>
        <v>0</v>
      </c>
      <c r="H152" s="448">
        <f t="shared" si="14"/>
        <v>0</v>
      </c>
      <c r="I152" s="449">
        <f t="shared" si="14"/>
        <v>0</v>
      </c>
    </row>
    <row r="153" spans="1:9" s="450" customFormat="1" ht="12.75" customHeight="1" outlineLevel="1">
      <c r="A153" s="457" t="s">
        <v>130</v>
      </c>
      <c r="B153" s="458" t="s">
        <v>470</v>
      </c>
      <c r="C153" s="459">
        <v>615100</v>
      </c>
      <c r="D153" s="460"/>
      <c r="E153" s="460"/>
      <c r="F153" s="460"/>
      <c r="G153" s="460"/>
      <c r="H153" s="460"/>
      <c r="I153" s="461"/>
    </row>
    <row r="154" spans="1:9" s="450" customFormat="1" ht="12.75" customHeight="1" outlineLevel="1" thickBot="1">
      <c r="A154" s="373" t="s">
        <v>131</v>
      </c>
      <c r="B154" s="374" t="s">
        <v>471</v>
      </c>
      <c r="C154" s="375">
        <v>615200</v>
      </c>
      <c r="D154" s="438"/>
      <c r="E154" s="438"/>
      <c r="F154" s="438"/>
      <c r="G154" s="438"/>
      <c r="H154" s="438"/>
      <c r="I154" s="452"/>
    </row>
    <row r="155" spans="1:9" s="196" customFormat="1" ht="13.5" thickBot="1">
      <c r="A155" s="445" t="s">
        <v>176</v>
      </c>
      <c r="B155" s="446" t="s">
        <v>549</v>
      </c>
      <c r="C155" s="447"/>
      <c r="D155" s="448">
        <f aca="true" t="shared" si="15" ref="D155:I155">SUM(D156:D159)</f>
        <v>0</v>
      </c>
      <c r="E155" s="448">
        <f t="shared" si="15"/>
        <v>0</v>
      </c>
      <c r="F155" s="448">
        <f t="shared" si="15"/>
        <v>0</v>
      </c>
      <c r="G155" s="448">
        <f t="shared" si="15"/>
        <v>0</v>
      </c>
      <c r="H155" s="448">
        <f t="shared" si="15"/>
        <v>0</v>
      </c>
      <c r="I155" s="449">
        <f t="shared" si="15"/>
        <v>0</v>
      </c>
    </row>
    <row r="156" spans="1:9" s="196" customFormat="1" ht="12.75" customHeight="1" outlineLevel="1">
      <c r="A156" s="23" t="s">
        <v>130</v>
      </c>
      <c r="B156" s="53" t="s">
        <v>542</v>
      </c>
      <c r="C156" s="349">
        <v>616100</v>
      </c>
      <c r="D156" s="423"/>
      <c r="E156" s="423"/>
      <c r="F156" s="423"/>
      <c r="G156" s="423"/>
      <c r="H156" s="423"/>
      <c r="I156" s="424"/>
    </row>
    <row r="157" spans="1:9" s="196" customFormat="1" ht="12.75" customHeight="1" outlineLevel="1">
      <c r="A157" s="350" t="s">
        <v>131</v>
      </c>
      <c r="B157" s="351" t="s">
        <v>543</v>
      </c>
      <c r="C157" s="352">
        <v>616200</v>
      </c>
      <c r="D157" s="426"/>
      <c r="E157" s="426"/>
      <c r="F157" s="426"/>
      <c r="G157" s="426"/>
      <c r="H157" s="426"/>
      <c r="I157" s="427"/>
    </row>
    <row r="158" spans="1:9" s="196" customFormat="1" ht="12.75" customHeight="1" outlineLevel="1">
      <c r="A158" s="350" t="s">
        <v>132</v>
      </c>
      <c r="B158" s="351" t="s">
        <v>544</v>
      </c>
      <c r="C158" s="352">
        <v>616300</v>
      </c>
      <c r="D158" s="426"/>
      <c r="E158" s="426"/>
      <c r="F158" s="426"/>
      <c r="G158" s="426"/>
      <c r="H158" s="426"/>
      <c r="I158" s="427"/>
    </row>
    <row r="159" spans="1:9" s="196" customFormat="1" ht="12.75" customHeight="1" outlineLevel="1" thickBot="1">
      <c r="A159" s="350" t="s">
        <v>133</v>
      </c>
      <c r="B159" s="369" t="s">
        <v>545</v>
      </c>
      <c r="C159" s="370">
        <v>616400</v>
      </c>
      <c r="D159" s="371"/>
      <c r="E159" s="371"/>
      <c r="F159" s="371"/>
      <c r="G159" s="371"/>
      <c r="H159" s="371"/>
      <c r="I159" s="440"/>
    </row>
    <row r="160" spans="1:9" s="56" customFormat="1" ht="24.75" customHeight="1" thickBot="1">
      <c r="A160" s="960" t="s">
        <v>828</v>
      </c>
      <c r="B160" s="961"/>
      <c r="C160" s="962"/>
      <c r="D160" s="441">
        <f aca="true" t="shared" si="16" ref="D160:I160">D17+D135+D147+D152+D155</f>
        <v>0</v>
      </c>
      <c r="E160" s="441">
        <f t="shared" si="16"/>
        <v>0</v>
      </c>
      <c r="F160" s="441">
        <f t="shared" si="16"/>
        <v>0</v>
      </c>
      <c r="G160" s="441">
        <f t="shared" si="16"/>
        <v>0</v>
      </c>
      <c r="H160" s="441">
        <f t="shared" si="16"/>
        <v>0</v>
      </c>
      <c r="I160" s="442">
        <f t="shared" si="16"/>
        <v>0</v>
      </c>
    </row>
    <row r="161" spans="1:9" s="173" customFormat="1" ht="12.75">
      <c r="A161" s="378"/>
      <c r="B161" s="379"/>
      <c r="C161" s="380"/>
      <c r="D161" s="381"/>
      <c r="E161" s="381"/>
      <c r="F161" s="381"/>
      <c r="G161" s="381"/>
      <c r="H161" s="381"/>
      <c r="I161" s="381"/>
    </row>
    <row r="162" spans="1:9" s="173" customFormat="1" ht="12.75">
      <c r="A162" s="231"/>
      <c r="B162" s="231"/>
      <c r="C162" s="231"/>
      <c r="D162" s="407"/>
      <c r="E162" s="407"/>
      <c r="F162" s="407"/>
      <c r="G162" s="407"/>
      <c r="H162" s="407"/>
      <c r="I162" s="407"/>
    </row>
    <row r="163" spans="1:9" s="173" customFormat="1" ht="12.75">
      <c r="A163" s="231"/>
      <c r="B163" s="382" t="s">
        <v>462</v>
      </c>
      <c r="C163" s="231"/>
      <c r="D163" s="407"/>
      <c r="E163" s="407"/>
      <c r="F163" s="407"/>
      <c r="G163" s="957" t="s">
        <v>228</v>
      </c>
      <c r="H163" s="957"/>
      <c r="I163" s="957"/>
    </row>
    <row r="164" spans="1:9" s="173" customFormat="1" ht="12.75">
      <c r="A164" s="231"/>
      <c r="B164" s="231"/>
      <c r="C164" s="231"/>
      <c r="D164" s="407"/>
      <c r="E164" s="407"/>
      <c r="F164" s="407"/>
      <c r="G164" s="407"/>
      <c r="H164" s="407"/>
      <c r="I164" s="407"/>
    </row>
    <row r="165" spans="1:9" s="196" customFormat="1" ht="12.75">
      <c r="A165" s="383"/>
      <c r="B165" s="384"/>
      <c r="C165" s="383"/>
      <c r="D165" s="425"/>
      <c r="E165" s="425"/>
      <c r="F165" s="425"/>
      <c r="G165" s="956"/>
      <c r="H165" s="956"/>
      <c r="I165" s="956"/>
    </row>
    <row r="166" spans="1:9" s="173" customFormat="1" ht="12.75">
      <c r="A166" s="25"/>
      <c r="B166" s="25"/>
      <c r="C166" s="25"/>
      <c r="D166" s="443"/>
      <c r="E166" s="443"/>
      <c r="F166" s="443"/>
      <c r="G166" s="443"/>
      <c r="H166" s="443"/>
      <c r="I166" s="443"/>
    </row>
    <row r="167" spans="1:9" s="173" customFormat="1" ht="12.75">
      <c r="A167" s="401"/>
      <c r="B167" s="401"/>
      <c r="C167" s="401"/>
      <c r="D167" s="405"/>
      <c r="E167" s="405"/>
      <c r="F167" s="444"/>
      <c r="G167" s="443"/>
      <c r="H167" s="955"/>
      <c r="I167" s="955"/>
    </row>
  </sheetData>
  <sheetProtection insertRows="0" selectLockedCells="1"/>
  <mergeCells count="17">
    <mergeCell ref="A2:G2"/>
    <mergeCell ref="H2:I2"/>
    <mergeCell ref="A3:B3"/>
    <mergeCell ref="A5:I5"/>
    <mergeCell ref="A6:I6"/>
    <mergeCell ref="F11:F15"/>
    <mergeCell ref="G11:G15"/>
    <mergeCell ref="H11:H15"/>
    <mergeCell ref="C11:C15"/>
    <mergeCell ref="H167:I167"/>
    <mergeCell ref="G165:I165"/>
    <mergeCell ref="G163:I163"/>
    <mergeCell ref="B8:D8"/>
    <mergeCell ref="A160:C160"/>
    <mergeCell ref="I11:I15"/>
    <mergeCell ref="A11:A15"/>
    <mergeCell ref="B11:B1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">
      <selection activeCell="G9" sqref="G9:G13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7"/>
      <c r="D1" s="167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22.5" customHeight="1" hidden="1">
      <c r="A3" s="559"/>
      <c r="B3" s="559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1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aca="true" t="shared" si="3" ref="I42:I47">SUM(G42/F42*100)</f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3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3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3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3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3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A7:I7"/>
    <mergeCell ref="A4:I4"/>
    <mergeCell ref="A8:I8"/>
    <mergeCell ref="A2:F2"/>
    <mergeCell ref="A5:I5"/>
    <mergeCell ref="A6:I6"/>
    <mergeCell ref="C52:D52"/>
    <mergeCell ref="G51:H51"/>
    <mergeCell ref="G52:H52"/>
    <mergeCell ref="B51:C51"/>
    <mergeCell ref="E51:F51"/>
    <mergeCell ref="G9:G13"/>
    <mergeCell ref="H9:H13"/>
    <mergeCell ref="A49:I49"/>
    <mergeCell ref="I9:I13"/>
    <mergeCell ref="B9:B13"/>
    <mergeCell ref="A47:C47"/>
    <mergeCell ref="A9:A13"/>
    <mergeCell ref="C9:C13"/>
    <mergeCell ref="F9:F13"/>
  </mergeCells>
  <printOptions/>
  <pageMargins left="0.42" right="0.46" top="0.12" bottom="0.12" header="0.17" footer="0.12"/>
  <pageSetup fitToWidth="0" fitToHeight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28">
      <selection activeCell="B35" sqref="B35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C52:D52"/>
    <mergeCell ref="G52:H52"/>
    <mergeCell ref="I9:I13"/>
    <mergeCell ref="A47:C47"/>
    <mergeCell ref="A49:I49"/>
    <mergeCell ref="B51:C51"/>
    <mergeCell ref="E51:F51"/>
    <mergeCell ref="G51:H51"/>
    <mergeCell ref="A9:A13"/>
    <mergeCell ref="B9:B13"/>
    <mergeCell ref="C9:C13"/>
    <mergeCell ref="F9:F13"/>
    <mergeCell ref="G9:G13"/>
    <mergeCell ref="H9:H13"/>
    <mergeCell ref="A7:I7"/>
    <mergeCell ref="A8:I8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0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4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>D31+E31</f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 selectLockedCells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0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6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3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67"/>
  <sheetViews>
    <sheetView zoomScale="90" zoomScaleNormal="90" zoomScalePageLayoutView="0" workbookViewId="0" topLeftCell="A25">
      <selection activeCell="B2" sqref="B2"/>
    </sheetView>
  </sheetViews>
  <sheetFormatPr defaultColWidth="9.140625" defaultRowHeight="12.75"/>
  <cols>
    <col min="1" max="1" width="6.7109375" style="47" customWidth="1"/>
    <col min="2" max="2" width="11.421875" style="47" customWidth="1"/>
    <col min="3" max="3" width="60.00390625" style="47" bestFit="1" customWidth="1"/>
    <col min="4" max="4" width="30.421875" style="47" bestFit="1" customWidth="1"/>
    <col min="5" max="5" width="27.57421875" style="47" customWidth="1"/>
    <col min="6" max="6" width="14.00390625" style="47" bestFit="1" customWidth="1"/>
    <col min="7" max="16384" width="9.140625" style="47" customWidth="1"/>
  </cols>
  <sheetData>
    <row r="1" spans="1:6" ht="15.75">
      <c r="A1" s="57"/>
      <c r="B1" s="57"/>
      <c r="C1" s="57"/>
      <c r="D1" s="58"/>
      <c r="E1" s="58"/>
      <c r="F1" s="58"/>
    </row>
    <row r="2" spans="1:6" s="500" customFormat="1" ht="15">
      <c r="A2" s="498"/>
      <c r="B2" s="499" t="s">
        <v>5</v>
      </c>
      <c r="C2" s="498"/>
      <c r="D2" s="498"/>
      <c r="E2" s="498"/>
      <c r="F2" s="498"/>
    </row>
    <row r="3" spans="1:6" ht="15">
      <c r="A3" s="501"/>
      <c r="B3" s="501"/>
      <c r="C3" s="501"/>
      <c r="D3" s="501"/>
      <c r="E3" s="501"/>
      <c r="F3" s="501"/>
    </row>
    <row r="4" spans="1:6" ht="15.75">
      <c r="A4" s="769" t="s">
        <v>71</v>
      </c>
      <c r="B4" s="769"/>
      <c r="C4" s="769"/>
      <c r="D4" s="769"/>
      <c r="E4" s="769"/>
      <c r="F4" s="769"/>
    </row>
    <row r="5" spans="1:6" ht="15">
      <c r="A5" s="503"/>
      <c r="B5" s="501"/>
      <c r="C5" s="501"/>
      <c r="D5" s="501"/>
      <c r="E5" s="501"/>
      <c r="F5" s="501"/>
    </row>
    <row r="6" spans="1:6" ht="18">
      <c r="A6" s="770" t="s">
        <v>226</v>
      </c>
      <c r="B6" s="770"/>
      <c r="C6" s="770"/>
      <c r="D6" s="770"/>
      <c r="E6" s="770"/>
      <c r="F6" s="770"/>
    </row>
    <row r="7" spans="1:6" ht="18">
      <c r="A7" s="770" t="s">
        <v>227</v>
      </c>
      <c r="B7" s="770"/>
      <c r="C7" s="770"/>
      <c r="D7" s="770"/>
      <c r="E7" s="770"/>
      <c r="F7" s="770"/>
    </row>
    <row r="8" spans="1:6" ht="15">
      <c r="A8" s="501"/>
      <c r="B8" s="501"/>
      <c r="C8" s="501"/>
      <c r="D8" s="501"/>
      <c r="E8" s="501"/>
      <c r="F8" s="501"/>
    </row>
    <row r="9" spans="1:6" ht="15.75" thickBot="1">
      <c r="A9" s="501"/>
      <c r="B9" s="501"/>
      <c r="C9" s="501"/>
      <c r="D9" s="501"/>
      <c r="E9" s="501"/>
      <c r="F9" s="501"/>
    </row>
    <row r="10" spans="1:6" s="275" customFormat="1" ht="48.75" customHeight="1" thickBot="1">
      <c r="A10" s="504" t="s">
        <v>72</v>
      </c>
      <c r="B10" s="505" t="s">
        <v>73</v>
      </c>
      <c r="C10" s="506" t="s">
        <v>74</v>
      </c>
      <c r="D10" s="507" t="s">
        <v>75</v>
      </c>
      <c r="E10" s="508" t="s">
        <v>76</v>
      </c>
      <c r="F10" s="509" t="s">
        <v>77</v>
      </c>
    </row>
    <row r="11" spans="1:6" s="515" customFormat="1" ht="13.5" thickBot="1">
      <c r="A11" s="510">
        <v>1</v>
      </c>
      <c r="B11" s="511">
        <v>2</v>
      </c>
      <c r="C11" s="512">
        <v>3</v>
      </c>
      <c r="D11" s="513">
        <v>4</v>
      </c>
      <c r="E11" s="513">
        <v>5</v>
      </c>
      <c r="F11" s="514">
        <v>6</v>
      </c>
    </row>
    <row r="12" spans="1:6" s="275" customFormat="1" ht="16.5" thickBot="1">
      <c r="A12" s="504">
        <v>1</v>
      </c>
      <c r="B12" s="516"/>
      <c r="C12" s="517" t="s">
        <v>78</v>
      </c>
      <c r="D12" s="551">
        <f>D33</f>
        <v>0</v>
      </c>
      <c r="E12" s="551">
        <f>E33</f>
        <v>0</v>
      </c>
      <c r="F12" s="552" t="e">
        <f>SUM(E12/D12*100)</f>
        <v>#DIV/0!</v>
      </c>
    </row>
    <row r="13" spans="1:6" s="275" customFormat="1" ht="32.25" thickBot="1">
      <c r="A13" s="518">
        <v>2</v>
      </c>
      <c r="B13" s="519" t="s">
        <v>79</v>
      </c>
      <c r="C13" s="520" t="s">
        <v>117</v>
      </c>
      <c r="D13" s="553">
        <f>SUM(D14:D21)</f>
        <v>0</v>
      </c>
      <c r="E13" s="553">
        <f>SUM(E14:E21)</f>
        <v>0</v>
      </c>
      <c r="F13" s="554" t="e">
        <f>SUM(E13/D13*100)</f>
        <v>#DIV/0!</v>
      </c>
    </row>
    <row r="14" spans="1:6" s="275" customFormat="1" ht="15.75" customHeight="1">
      <c r="A14" s="521">
        <v>3</v>
      </c>
      <c r="B14" s="522">
        <v>110000</v>
      </c>
      <c r="C14" s="523" t="s">
        <v>80</v>
      </c>
      <c r="D14" s="35"/>
      <c r="E14" s="35"/>
      <c r="F14" s="524" t="e">
        <f aca="true" t="shared" si="0" ref="F14:F33">SUM(E14/D14*100)</f>
        <v>#DIV/0!</v>
      </c>
    </row>
    <row r="15" spans="1:6" s="275" customFormat="1" ht="15.75" customHeight="1">
      <c r="A15" s="525">
        <v>4</v>
      </c>
      <c r="B15" s="526">
        <v>120000</v>
      </c>
      <c r="C15" s="527" t="s">
        <v>81</v>
      </c>
      <c r="D15" s="36"/>
      <c r="E15" s="36"/>
      <c r="F15" s="524" t="e">
        <f t="shared" si="0"/>
        <v>#DIV/0!</v>
      </c>
    </row>
    <row r="16" spans="1:6" s="275" customFormat="1" ht="15.75" customHeight="1">
      <c r="A16" s="525">
        <v>5</v>
      </c>
      <c r="B16" s="526">
        <v>130000</v>
      </c>
      <c r="C16" s="527" t="s">
        <v>82</v>
      </c>
      <c r="D16" s="36"/>
      <c r="E16" s="36"/>
      <c r="F16" s="524" t="e">
        <f t="shared" si="0"/>
        <v>#DIV/0!</v>
      </c>
    </row>
    <row r="17" spans="1:6" s="275" customFormat="1" ht="15.75" customHeight="1">
      <c r="A17" s="525">
        <v>6</v>
      </c>
      <c r="B17" s="526">
        <v>140000</v>
      </c>
      <c r="C17" s="527" t="s">
        <v>83</v>
      </c>
      <c r="D17" s="36"/>
      <c r="E17" s="36"/>
      <c r="F17" s="524" t="e">
        <f t="shared" si="0"/>
        <v>#DIV/0!</v>
      </c>
    </row>
    <row r="18" spans="1:6" s="275" customFormat="1" ht="15.75" customHeight="1">
      <c r="A18" s="525">
        <v>7</v>
      </c>
      <c r="B18" s="526">
        <v>160000</v>
      </c>
      <c r="C18" s="527" t="s">
        <v>119</v>
      </c>
      <c r="D18" s="36"/>
      <c r="E18" s="36"/>
      <c r="F18" s="524" t="e">
        <f t="shared" si="0"/>
        <v>#DIV/0!</v>
      </c>
    </row>
    <row r="19" spans="1:6" s="275" customFormat="1" ht="15.75" customHeight="1">
      <c r="A19" s="525">
        <v>8</v>
      </c>
      <c r="B19" s="526">
        <v>210000</v>
      </c>
      <c r="C19" s="527" t="s">
        <v>84</v>
      </c>
      <c r="D19" s="36"/>
      <c r="E19" s="36"/>
      <c r="F19" s="524" t="e">
        <f t="shared" si="0"/>
        <v>#DIV/0!</v>
      </c>
    </row>
    <row r="20" spans="1:6" s="275" customFormat="1" ht="15.75" customHeight="1">
      <c r="A20" s="525">
        <v>9</v>
      </c>
      <c r="B20" s="526">
        <v>220000</v>
      </c>
      <c r="C20" s="527" t="s">
        <v>85</v>
      </c>
      <c r="D20" s="36"/>
      <c r="E20" s="36"/>
      <c r="F20" s="524" t="e">
        <f t="shared" si="0"/>
        <v>#DIV/0!</v>
      </c>
    </row>
    <row r="21" spans="1:6" s="275" customFormat="1" ht="15.75" customHeight="1" thickBot="1">
      <c r="A21" s="528">
        <v>10</v>
      </c>
      <c r="B21" s="529">
        <v>190000</v>
      </c>
      <c r="C21" s="530" t="s">
        <v>86</v>
      </c>
      <c r="D21" s="37"/>
      <c r="E21" s="37"/>
      <c r="F21" s="531" t="e">
        <f t="shared" si="0"/>
        <v>#DIV/0!</v>
      </c>
    </row>
    <row r="22" spans="1:6" s="275" customFormat="1" ht="15.75" customHeight="1" thickBot="1">
      <c r="A22" s="518">
        <v>11</v>
      </c>
      <c r="B22" s="519" t="s">
        <v>118</v>
      </c>
      <c r="C22" s="520" t="s">
        <v>87</v>
      </c>
      <c r="D22" s="553">
        <f>D25+D28+D31+D32</f>
        <v>0</v>
      </c>
      <c r="E22" s="553">
        <f>E25+E28+E31+E32</f>
        <v>0</v>
      </c>
      <c r="F22" s="555" t="e">
        <f t="shared" si="0"/>
        <v>#DIV/0!</v>
      </c>
    </row>
    <row r="23" spans="1:6" s="275" customFormat="1" ht="15.75" customHeight="1">
      <c r="A23" s="521">
        <v>12</v>
      </c>
      <c r="B23" s="522" t="s">
        <v>120</v>
      </c>
      <c r="C23" s="523" t="s">
        <v>88</v>
      </c>
      <c r="D23" s="35"/>
      <c r="E23" s="35"/>
      <c r="F23" s="524" t="e">
        <f t="shared" si="0"/>
        <v>#DIV/0!</v>
      </c>
    </row>
    <row r="24" spans="1:6" s="275" customFormat="1" ht="15.75" customHeight="1" thickBot="1">
      <c r="A24" s="528">
        <v>13</v>
      </c>
      <c r="B24" s="529" t="s">
        <v>121</v>
      </c>
      <c r="C24" s="530" t="s">
        <v>89</v>
      </c>
      <c r="D24" s="37"/>
      <c r="E24" s="37"/>
      <c r="F24" s="531" t="e">
        <f t="shared" si="0"/>
        <v>#DIV/0!</v>
      </c>
    </row>
    <row r="25" spans="1:6" s="275" customFormat="1" ht="15.75" customHeight="1" thickBot="1">
      <c r="A25" s="518">
        <v>14</v>
      </c>
      <c r="B25" s="519" t="s">
        <v>90</v>
      </c>
      <c r="C25" s="520" t="s">
        <v>91</v>
      </c>
      <c r="D25" s="553">
        <f>SUM(D23-D24)</f>
        <v>0</v>
      </c>
      <c r="E25" s="553">
        <f>SUM(E23-E24)</f>
        <v>0</v>
      </c>
      <c r="F25" s="555" t="e">
        <f t="shared" si="0"/>
        <v>#DIV/0!</v>
      </c>
    </row>
    <row r="26" spans="1:6" s="275" customFormat="1" ht="15.75" customHeight="1">
      <c r="A26" s="521">
        <v>15</v>
      </c>
      <c r="B26" s="522" t="s">
        <v>122</v>
      </c>
      <c r="C26" s="523" t="s">
        <v>92</v>
      </c>
      <c r="D26" s="35"/>
      <c r="E26" s="35"/>
      <c r="F26" s="524" t="e">
        <f t="shared" si="0"/>
        <v>#DIV/0!</v>
      </c>
    </row>
    <row r="27" spans="1:6" s="275" customFormat="1" ht="15.75" customHeight="1" thickBot="1">
      <c r="A27" s="528">
        <v>16</v>
      </c>
      <c r="B27" s="529" t="s">
        <v>123</v>
      </c>
      <c r="C27" s="530" t="s">
        <v>93</v>
      </c>
      <c r="D27" s="37"/>
      <c r="E27" s="37"/>
      <c r="F27" s="531" t="e">
        <f t="shared" si="0"/>
        <v>#DIV/0!</v>
      </c>
    </row>
    <row r="28" spans="1:6" s="395" customFormat="1" ht="15.75" customHeight="1" thickBot="1">
      <c r="A28" s="532">
        <v>17</v>
      </c>
      <c r="B28" s="533" t="s">
        <v>94</v>
      </c>
      <c r="C28" s="534" t="s">
        <v>95</v>
      </c>
      <c r="D28" s="169">
        <f>D26-D27</f>
        <v>0</v>
      </c>
      <c r="E28" s="169">
        <f>E26-E27</f>
        <v>0</v>
      </c>
      <c r="F28" s="555" t="e">
        <f t="shared" si="0"/>
        <v>#DIV/0!</v>
      </c>
    </row>
    <row r="29" spans="1:6" s="275" customFormat="1" ht="15.75" customHeight="1">
      <c r="A29" s="521">
        <v>18</v>
      </c>
      <c r="B29" s="522" t="s">
        <v>124</v>
      </c>
      <c r="C29" s="523" t="s">
        <v>81</v>
      </c>
      <c r="D29" s="35"/>
      <c r="E29" s="35"/>
      <c r="F29" s="524" t="e">
        <f t="shared" si="0"/>
        <v>#DIV/0!</v>
      </c>
    </row>
    <row r="30" spans="1:6" s="275" customFormat="1" ht="15.75" customHeight="1" thickBot="1">
      <c r="A30" s="528">
        <v>19</v>
      </c>
      <c r="B30" s="529" t="s">
        <v>125</v>
      </c>
      <c r="C30" s="530" t="s">
        <v>96</v>
      </c>
      <c r="D30" s="37"/>
      <c r="E30" s="37"/>
      <c r="F30" s="531" t="e">
        <f t="shared" si="0"/>
        <v>#DIV/0!</v>
      </c>
    </row>
    <row r="31" spans="1:6" s="275" customFormat="1" ht="15.75" customHeight="1" thickBot="1">
      <c r="A31" s="532">
        <v>20</v>
      </c>
      <c r="B31" s="533" t="s">
        <v>97</v>
      </c>
      <c r="C31" s="534" t="s">
        <v>98</v>
      </c>
      <c r="D31" s="169">
        <f>D29-D30</f>
        <v>0</v>
      </c>
      <c r="E31" s="169">
        <f>E29-E30</f>
        <v>0</v>
      </c>
      <c r="F31" s="555" t="e">
        <f t="shared" si="0"/>
        <v>#DIV/0!</v>
      </c>
    </row>
    <row r="32" spans="1:6" s="275" customFormat="1" ht="15.75" customHeight="1" thickBot="1">
      <c r="A32" s="521">
        <v>21</v>
      </c>
      <c r="B32" s="522" t="s">
        <v>126</v>
      </c>
      <c r="C32" s="523" t="s">
        <v>99</v>
      </c>
      <c r="D32" s="35"/>
      <c r="E32" s="35"/>
      <c r="F32" s="524" t="e">
        <f t="shared" si="0"/>
        <v>#DIV/0!</v>
      </c>
    </row>
    <row r="33" spans="1:6" s="275" customFormat="1" ht="24" customHeight="1" thickBot="1">
      <c r="A33" s="504">
        <v>22</v>
      </c>
      <c r="B33" s="516"/>
      <c r="C33" s="535" t="s">
        <v>100</v>
      </c>
      <c r="D33" s="556">
        <f>SUM(D13+D22)</f>
        <v>0</v>
      </c>
      <c r="E33" s="556">
        <f>SUM(E13+E22)</f>
        <v>0</v>
      </c>
      <c r="F33" s="556" t="e">
        <f t="shared" si="0"/>
        <v>#DIV/0!</v>
      </c>
    </row>
    <row r="34" spans="1:6" s="275" customFormat="1" ht="15.75" customHeight="1" thickBot="1">
      <c r="A34" s="536"/>
      <c r="B34" s="537"/>
      <c r="C34" s="538"/>
      <c r="D34" s="539"/>
      <c r="E34" s="539"/>
      <c r="F34" s="540"/>
    </row>
    <row r="35" spans="1:6" s="275" customFormat="1" ht="15.75" customHeight="1" thickBot="1">
      <c r="A35" s="504">
        <v>23</v>
      </c>
      <c r="B35" s="516"/>
      <c r="C35" s="517" t="s">
        <v>101</v>
      </c>
      <c r="D35" s="556">
        <f>D54</f>
        <v>0</v>
      </c>
      <c r="E35" s="556">
        <f>E54</f>
        <v>0</v>
      </c>
      <c r="F35" s="557" t="e">
        <f>SUM(E35/D35*100)</f>
        <v>#DIV/0!</v>
      </c>
    </row>
    <row r="36" spans="1:6" s="275" customFormat="1" ht="15.75" customHeight="1" thickBot="1">
      <c r="A36" s="541">
        <v>24</v>
      </c>
      <c r="B36" s="542">
        <v>300000</v>
      </c>
      <c r="C36" s="543" t="s">
        <v>560</v>
      </c>
      <c r="D36" s="558">
        <f>SUM(D37:D42)</f>
        <v>0</v>
      </c>
      <c r="E36" s="558">
        <f>SUM(E37:E42)</f>
        <v>0</v>
      </c>
      <c r="F36" s="553" t="e">
        <f>SUM(E36/D36*100)</f>
        <v>#DIV/0!</v>
      </c>
    </row>
    <row r="37" spans="1:6" s="275" customFormat="1" ht="15.75" customHeight="1">
      <c r="A37" s="521">
        <v>25</v>
      </c>
      <c r="B37" s="522">
        <v>310000</v>
      </c>
      <c r="C37" s="523" t="s">
        <v>102</v>
      </c>
      <c r="D37" s="35"/>
      <c r="E37" s="35"/>
      <c r="F37" s="544" t="e">
        <f>SUM(E37/D37*100)</f>
        <v>#DIV/0!</v>
      </c>
    </row>
    <row r="38" spans="1:6" s="275" customFormat="1" ht="15.75" customHeight="1">
      <c r="A38" s="525">
        <v>26</v>
      </c>
      <c r="B38" s="526">
        <v>320000</v>
      </c>
      <c r="C38" s="527" t="s">
        <v>103</v>
      </c>
      <c r="D38" s="36"/>
      <c r="E38" s="36"/>
      <c r="F38" s="544" t="e">
        <f aca="true" t="shared" si="1" ref="F38:F53">SUM(E38/D38*100)</f>
        <v>#DIV/0!</v>
      </c>
    </row>
    <row r="39" spans="1:6" s="275" customFormat="1" ht="15.75" customHeight="1">
      <c r="A39" s="525">
        <v>27</v>
      </c>
      <c r="B39" s="526">
        <v>330000</v>
      </c>
      <c r="C39" s="527" t="s">
        <v>104</v>
      </c>
      <c r="D39" s="36"/>
      <c r="E39" s="36"/>
      <c r="F39" s="544" t="e">
        <f t="shared" si="1"/>
        <v>#DIV/0!</v>
      </c>
    </row>
    <row r="40" spans="1:6" s="275" customFormat="1" ht="15.75" customHeight="1">
      <c r="A40" s="525">
        <v>28</v>
      </c>
      <c r="B40" s="526">
        <v>340000</v>
      </c>
      <c r="C40" s="527" t="s">
        <v>105</v>
      </c>
      <c r="D40" s="36"/>
      <c r="F40" s="36" t="e">
        <f t="shared" si="1"/>
        <v>#DIV/0!</v>
      </c>
    </row>
    <row r="41" spans="1:6" s="275" customFormat="1" ht="15.75" customHeight="1">
      <c r="A41" s="525">
        <v>29</v>
      </c>
      <c r="B41" s="526">
        <v>360000</v>
      </c>
      <c r="C41" s="527" t="s">
        <v>119</v>
      </c>
      <c r="D41" s="36"/>
      <c r="E41" s="36"/>
      <c r="F41" s="544" t="e">
        <f t="shared" si="1"/>
        <v>#DIV/0!</v>
      </c>
    </row>
    <row r="42" spans="1:6" s="275" customFormat="1" ht="15.75" customHeight="1" thickBot="1">
      <c r="A42" s="528">
        <v>30</v>
      </c>
      <c r="B42" s="529">
        <v>390000</v>
      </c>
      <c r="C42" s="530" t="s">
        <v>86</v>
      </c>
      <c r="D42" s="37"/>
      <c r="E42" s="37"/>
      <c r="F42" s="540" t="e">
        <f t="shared" si="1"/>
        <v>#DIV/0!</v>
      </c>
    </row>
    <row r="43" spans="1:6" s="275" customFormat="1" ht="15.75" customHeight="1" thickBot="1">
      <c r="A43" s="518">
        <v>31</v>
      </c>
      <c r="B43" s="519">
        <v>400000</v>
      </c>
      <c r="C43" s="520" t="s">
        <v>559</v>
      </c>
      <c r="D43" s="553">
        <f>SUM(D44:D46)</f>
        <v>0</v>
      </c>
      <c r="E43" s="553">
        <f>SUM(E44:E46)</f>
        <v>0</v>
      </c>
      <c r="F43" s="553" t="e">
        <f>SUM(E43/D43*100)</f>
        <v>#DIV/0!</v>
      </c>
    </row>
    <row r="44" spans="1:6" s="275" customFormat="1" ht="15.75" customHeight="1">
      <c r="A44" s="521">
        <v>32</v>
      </c>
      <c r="B44" s="522">
        <v>410000</v>
      </c>
      <c r="C44" s="523" t="s">
        <v>106</v>
      </c>
      <c r="D44" s="35"/>
      <c r="E44" s="35"/>
      <c r="F44" s="544" t="e">
        <f t="shared" si="1"/>
        <v>#DIV/0!</v>
      </c>
    </row>
    <row r="45" spans="1:6" s="275" customFormat="1" ht="15.75" customHeight="1">
      <c r="A45" s="525">
        <v>33</v>
      </c>
      <c r="B45" s="526">
        <v>420000</v>
      </c>
      <c r="C45" s="527" t="s">
        <v>107</v>
      </c>
      <c r="D45" s="36"/>
      <c r="E45" s="36"/>
      <c r="F45" s="544" t="e">
        <f t="shared" si="1"/>
        <v>#DIV/0!</v>
      </c>
    </row>
    <row r="46" spans="1:6" s="275" customFormat="1" ht="15.75" customHeight="1" thickBot="1">
      <c r="A46" s="528">
        <v>34</v>
      </c>
      <c r="B46" s="529">
        <v>490000</v>
      </c>
      <c r="C46" s="530" t="s">
        <v>99</v>
      </c>
      <c r="D46" s="37"/>
      <c r="E46" s="37"/>
      <c r="F46" s="540" t="e">
        <f t="shared" si="1"/>
        <v>#DIV/0!</v>
      </c>
    </row>
    <row r="47" spans="1:6" s="275" customFormat="1" ht="15.75" customHeight="1" thickBot="1">
      <c r="A47" s="518">
        <v>35</v>
      </c>
      <c r="B47" s="519">
        <v>500000</v>
      </c>
      <c r="C47" s="520" t="s">
        <v>108</v>
      </c>
      <c r="D47" s="553">
        <f>SUM(D48:D52)-D53</f>
        <v>0</v>
      </c>
      <c r="E47" s="553">
        <f>SUM(E48:E52)-E53</f>
        <v>0</v>
      </c>
      <c r="F47" s="553" t="e">
        <f>SUM(E47/D47*100)</f>
        <v>#DIV/0!</v>
      </c>
    </row>
    <row r="48" spans="1:6" s="275" customFormat="1" ht="15.75" customHeight="1">
      <c r="A48" s="521">
        <v>36</v>
      </c>
      <c r="B48" s="522">
        <v>510000</v>
      </c>
      <c r="C48" s="523" t="s">
        <v>109</v>
      </c>
      <c r="D48" s="35"/>
      <c r="E48" s="35"/>
      <c r="F48" s="544" t="e">
        <f t="shared" si="1"/>
        <v>#DIV/0!</v>
      </c>
    </row>
    <row r="49" spans="1:6" s="275" customFormat="1" ht="15.75" customHeight="1">
      <c r="A49" s="525">
        <v>37</v>
      </c>
      <c r="B49" s="526">
        <v>520000</v>
      </c>
      <c r="C49" s="527" t="s">
        <v>110</v>
      </c>
      <c r="D49" s="36"/>
      <c r="E49" s="36"/>
      <c r="F49" s="544" t="e">
        <f t="shared" si="1"/>
        <v>#DIV/0!</v>
      </c>
    </row>
    <row r="50" spans="1:6" s="275" customFormat="1" ht="15.75" customHeight="1">
      <c r="A50" s="525">
        <v>38</v>
      </c>
      <c r="B50" s="526">
        <v>530000</v>
      </c>
      <c r="C50" s="527" t="s">
        <v>111</v>
      </c>
      <c r="D50" s="36"/>
      <c r="E50" s="36"/>
      <c r="F50" s="544" t="e">
        <f t="shared" si="1"/>
        <v>#DIV/0!</v>
      </c>
    </row>
    <row r="51" spans="1:6" s="275" customFormat="1" ht="15.75" customHeight="1">
      <c r="A51" s="525">
        <v>39</v>
      </c>
      <c r="B51" s="526">
        <v>580000</v>
      </c>
      <c r="C51" s="527" t="s">
        <v>112</v>
      </c>
      <c r="D51" s="36"/>
      <c r="E51" s="36"/>
      <c r="F51" s="544" t="e">
        <f t="shared" si="1"/>
        <v>#DIV/0!</v>
      </c>
    </row>
    <row r="52" spans="1:6" s="275" customFormat="1" ht="15.75" customHeight="1">
      <c r="A52" s="525">
        <v>40</v>
      </c>
      <c r="B52" s="526">
        <v>590000</v>
      </c>
      <c r="C52" s="527" t="s">
        <v>113</v>
      </c>
      <c r="D52" s="36"/>
      <c r="E52" s="36"/>
      <c r="F52" s="544" t="e">
        <f t="shared" si="1"/>
        <v>#DIV/0!</v>
      </c>
    </row>
    <row r="53" spans="1:6" s="275" customFormat="1" ht="15.75" customHeight="1" thickBot="1">
      <c r="A53" s="528">
        <v>41</v>
      </c>
      <c r="B53" s="529">
        <v>590000</v>
      </c>
      <c r="C53" s="530" t="s">
        <v>114</v>
      </c>
      <c r="D53" s="37"/>
      <c r="E53" s="37"/>
      <c r="F53" s="544" t="e">
        <f t="shared" si="1"/>
        <v>#DIV/0!</v>
      </c>
    </row>
    <row r="54" spans="1:6" s="275" customFormat="1" ht="24.75" customHeight="1" thickBot="1">
      <c r="A54" s="508">
        <v>42</v>
      </c>
      <c r="B54" s="516"/>
      <c r="C54" s="545" t="s">
        <v>115</v>
      </c>
      <c r="D54" s="556">
        <f>SUM(D36+D43+D47)</f>
        <v>0</v>
      </c>
      <c r="E54" s="556">
        <f>SUM(E36+E43+E47)</f>
        <v>0</v>
      </c>
      <c r="F54" s="557" t="e">
        <f>SUM(E54/D54*100)</f>
        <v>#DIV/0!</v>
      </c>
    </row>
    <row r="55" spans="1:6" s="275" customFormat="1" ht="15.75" customHeight="1">
      <c r="A55" s="546"/>
      <c r="B55" s="547"/>
      <c r="C55" s="547"/>
      <c r="D55" s="547"/>
      <c r="E55" s="547"/>
      <c r="F55" s="547"/>
    </row>
    <row r="56" spans="1:6" s="393" customFormat="1" ht="15.75" customHeight="1">
      <c r="A56" s="548"/>
      <c r="B56" s="772"/>
      <c r="C56" s="772"/>
      <c r="D56" s="772"/>
      <c r="E56" s="772"/>
      <c r="F56" s="772"/>
    </row>
    <row r="57" spans="1:6" s="393" customFormat="1" ht="15">
      <c r="A57" s="499"/>
      <c r="B57" s="499"/>
      <c r="C57" s="499"/>
      <c r="D57" s="499"/>
      <c r="E57" s="499"/>
      <c r="F57" s="499"/>
    </row>
    <row r="58" spans="1:6" s="393" customFormat="1" ht="15">
      <c r="A58" s="499"/>
      <c r="B58" s="771" t="s">
        <v>223</v>
      </c>
      <c r="C58" s="771"/>
      <c r="D58" s="501" t="s">
        <v>116</v>
      </c>
      <c r="E58" s="768" t="s">
        <v>228</v>
      </c>
      <c r="F58" s="768"/>
    </row>
    <row r="59" spans="1:6" s="393" customFormat="1" ht="15">
      <c r="A59" s="499"/>
      <c r="B59" s="550"/>
      <c r="C59" s="550"/>
      <c r="D59" s="501"/>
      <c r="E59" s="503"/>
      <c r="F59" s="503"/>
    </row>
    <row r="60" spans="1:6" s="393" customFormat="1" ht="15">
      <c r="A60" s="499"/>
      <c r="B60" s="767"/>
      <c r="C60" s="767"/>
      <c r="D60" s="499"/>
      <c r="E60" s="768"/>
      <c r="F60" s="768"/>
    </row>
    <row r="61" spans="1:6" s="393" customFormat="1" ht="15">
      <c r="A61" s="499"/>
      <c r="B61" s="499"/>
      <c r="C61" s="499"/>
      <c r="D61" s="499"/>
      <c r="E61" s="499"/>
      <c r="F61" s="499"/>
    </row>
    <row r="62" spans="1:6" s="393" customFormat="1" ht="15">
      <c r="A62" s="499"/>
      <c r="B62" s="499"/>
      <c r="C62" s="499"/>
      <c r="D62" s="499"/>
      <c r="E62" s="499"/>
      <c r="F62" s="499"/>
    </row>
    <row r="63" spans="1:6" s="393" customFormat="1" ht="15">
      <c r="A63" s="499"/>
      <c r="B63" s="499"/>
      <c r="C63" s="499"/>
      <c r="D63" s="499"/>
      <c r="E63" s="499"/>
      <c r="F63" s="499"/>
    </row>
    <row r="64" spans="1:6" s="393" customFormat="1" ht="15">
      <c r="A64" s="499"/>
      <c r="B64" s="499"/>
      <c r="C64" s="499"/>
      <c r="D64" s="499"/>
      <c r="E64" s="499"/>
      <c r="F64" s="499"/>
    </row>
    <row r="65" spans="1:6" s="393" customFormat="1" ht="15">
      <c r="A65" s="499"/>
      <c r="B65" s="499"/>
      <c r="C65" s="499"/>
      <c r="D65" s="499"/>
      <c r="E65" s="499"/>
      <c r="F65" s="499"/>
    </row>
    <row r="66" spans="1:6" s="393" customFormat="1" ht="15">
      <c r="A66" s="499"/>
      <c r="B66" s="499"/>
      <c r="C66" s="499"/>
      <c r="D66" s="499"/>
      <c r="E66" s="499"/>
      <c r="F66" s="499"/>
    </row>
    <row r="67" spans="1:6" s="393" customFormat="1" ht="15">
      <c r="A67" s="499"/>
      <c r="B67" s="499"/>
      <c r="C67" s="499"/>
      <c r="D67" s="499"/>
      <c r="E67" s="499"/>
      <c r="F67" s="499"/>
    </row>
  </sheetData>
  <sheetProtection password="CC67" sheet="1" objects="1" selectLockedCells="1"/>
  <mergeCells count="8">
    <mergeCell ref="B60:C60"/>
    <mergeCell ref="E58:F58"/>
    <mergeCell ref="E60:F60"/>
    <mergeCell ref="A4:F4"/>
    <mergeCell ref="A6:F6"/>
    <mergeCell ref="A7:F7"/>
    <mergeCell ref="B58:C58"/>
    <mergeCell ref="B56:F56"/>
  </mergeCells>
  <printOptions/>
  <pageMargins left="0.39" right="0.39" top="0.15" bottom="0.28" header="0.17" footer="0.31"/>
  <pageSetup horizontalDpi="600" verticalDpi="600" orientation="landscape" paperSize="9" scale="94" r:id="rId1"/>
  <rowBreaks count="1" manualBreakCount="1">
    <brk id="3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22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22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9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9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22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9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6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6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6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3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1:J54"/>
  <sheetViews>
    <sheetView zoomScale="80" zoomScaleNormal="80" zoomScalePageLayoutView="0" workbookViewId="0" topLeftCell="A1">
      <selection activeCell="B41" sqref="B41"/>
    </sheetView>
  </sheetViews>
  <sheetFormatPr defaultColWidth="9.140625" defaultRowHeight="12.75"/>
  <cols>
    <col min="1" max="1" width="8.28125" style="173" customWidth="1"/>
    <col min="2" max="2" width="76.28125" style="173" bestFit="1" customWidth="1"/>
    <col min="3" max="3" width="12.28125" style="173" bestFit="1" customWidth="1"/>
    <col min="4" max="4" width="21.28125" style="173" customWidth="1"/>
    <col min="5" max="5" width="18.421875" style="173" customWidth="1"/>
    <col min="6" max="7" width="21.8515625" style="173" customWidth="1"/>
    <col min="8" max="8" width="22.8515625" style="173" customWidth="1"/>
    <col min="9" max="9" width="12.7109375" style="173" customWidth="1"/>
    <col min="10" max="10" width="10.421875" style="173" bestFit="1" customWidth="1"/>
    <col min="11" max="16384" width="9.140625" style="173" customWidth="1"/>
  </cols>
  <sheetData>
    <row r="1" spans="1:3" s="287" customFormat="1" ht="15.75">
      <c r="A1" s="286">
        <f>'Obrazac BS'!A1</f>
        <v>0</v>
      </c>
      <c r="B1" s="286"/>
      <c r="C1" s="286"/>
    </row>
    <row r="2" spans="1:3" s="290" customFormat="1" ht="15">
      <c r="A2" s="288"/>
      <c r="B2" s="289" t="s">
        <v>5</v>
      </c>
      <c r="C2" s="288"/>
    </row>
    <row r="3" s="287" customFormat="1" ht="15.75">
      <c r="I3" s="291" t="s">
        <v>823</v>
      </c>
    </row>
    <row r="4" spans="1:9" s="287" customFormat="1" ht="18">
      <c r="A4" s="777" t="s">
        <v>561</v>
      </c>
      <c r="B4" s="777"/>
      <c r="C4" s="777"/>
      <c r="D4" s="777"/>
      <c r="E4" s="777"/>
      <c r="F4" s="777"/>
      <c r="G4" s="777"/>
      <c r="H4" s="777"/>
      <c r="I4" s="777"/>
    </row>
    <row r="5" spans="1:9" s="287" customFormat="1" ht="18">
      <c r="A5" s="777" t="s">
        <v>562</v>
      </c>
      <c r="B5" s="777"/>
      <c r="C5" s="777"/>
      <c r="D5" s="777"/>
      <c r="E5" s="777"/>
      <c r="F5" s="777"/>
      <c r="G5" s="777"/>
      <c r="H5" s="777"/>
      <c r="I5" s="777"/>
    </row>
    <row r="6" spans="1:9" s="276" customFormat="1" ht="18">
      <c r="A6" s="778" t="s">
        <v>563</v>
      </c>
      <c r="B6" s="778"/>
      <c r="C6" s="778"/>
      <c r="D6" s="778"/>
      <c r="E6" s="778"/>
      <c r="F6" s="778"/>
      <c r="G6" s="778"/>
      <c r="H6" s="778"/>
      <c r="I6" s="778"/>
    </row>
    <row r="7" s="276" customFormat="1" ht="12.75" customHeight="1" thickBot="1"/>
    <row r="8" spans="1:9" s="287" customFormat="1" ht="17.25" customHeight="1">
      <c r="A8" s="779" t="s">
        <v>556</v>
      </c>
      <c r="B8" s="759" t="s">
        <v>819</v>
      </c>
      <c r="C8" s="779" t="s">
        <v>557</v>
      </c>
      <c r="D8" s="779" t="s">
        <v>4</v>
      </c>
      <c r="E8" s="779" t="s">
        <v>820</v>
      </c>
      <c r="F8" s="779" t="s">
        <v>821</v>
      </c>
      <c r="G8" s="779" t="s">
        <v>494</v>
      </c>
      <c r="H8" s="779" t="s">
        <v>509</v>
      </c>
      <c r="I8" s="779" t="s">
        <v>822</v>
      </c>
    </row>
    <row r="9" spans="1:9" s="287" customFormat="1" ht="13.5" customHeight="1">
      <c r="A9" s="758"/>
      <c r="B9" s="756"/>
      <c r="C9" s="758"/>
      <c r="D9" s="758"/>
      <c r="E9" s="758"/>
      <c r="F9" s="758"/>
      <c r="G9" s="758"/>
      <c r="H9" s="758"/>
      <c r="I9" s="758"/>
    </row>
    <row r="10" spans="1:9" s="292" customFormat="1" ht="19.5" customHeight="1" thickBot="1">
      <c r="A10" s="758"/>
      <c r="B10" s="756"/>
      <c r="C10" s="758"/>
      <c r="D10" s="757"/>
      <c r="E10" s="757"/>
      <c r="F10" s="757"/>
      <c r="G10" s="757"/>
      <c r="H10" s="757"/>
      <c r="I10" s="757"/>
    </row>
    <row r="11" spans="1:9" s="296" customFormat="1" ht="15.75" customHeight="1" thickBot="1">
      <c r="A11" s="294">
        <v>1</v>
      </c>
      <c r="B11" s="466">
        <v>2</v>
      </c>
      <c r="C11" s="293">
        <v>3</v>
      </c>
      <c r="D11" s="294">
        <v>4</v>
      </c>
      <c r="E11" s="295">
        <v>5</v>
      </c>
      <c r="F11" s="295">
        <v>6</v>
      </c>
      <c r="G11" s="295">
        <v>7</v>
      </c>
      <c r="H11" s="295">
        <f>G11+1</f>
        <v>8</v>
      </c>
      <c r="I11" s="295">
        <f>H11+1</f>
        <v>9</v>
      </c>
    </row>
    <row r="12" spans="1:9" s="395" customFormat="1" ht="25.5" customHeight="1" thickBot="1">
      <c r="A12" s="482" t="s">
        <v>172</v>
      </c>
      <c r="B12" s="483" t="s">
        <v>564</v>
      </c>
      <c r="C12" s="484">
        <v>7000</v>
      </c>
      <c r="D12" s="496">
        <f aca="true" t="shared" si="0" ref="D12:I12">SUM(D13:D40)</f>
        <v>0</v>
      </c>
      <c r="E12" s="496">
        <f t="shared" si="0"/>
        <v>0</v>
      </c>
      <c r="F12" s="496">
        <f t="shared" si="0"/>
        <v>0</v>
      </c>
      <c r="G12" s="496">
        <f t="shared" si="0"/>
        <v>0</v>
      </c>
      <c r="H12" s="496">
        <f t="shared" si="0"/>
        <v>0</v>
      </c>
      <c r="I12" s="497" t="e">
        <f t="shared" si="0"/>
        <v>#DIV/0!</v>
      </c>
    </row>
    <row r="13" spans="1:9" s="392" customFormat="1" ht="15.75">
      <c r="A13" s="490"/>
      <c r="B13" s="491" t="s">
        <v>831</v>
      </c>
      <c r="C13" s="492">
        <v>7200</v>
      </c>
      <c r="D13" s="493"/>
      <c r="E13" s="493"/>
      <c r="F13" s="494">
        <f>D13+E13</f>
        <v>0</v>
      </c>
      <c r="G13" s="494"/>
      <c r="H13" s="493"/>
      <c r="I13" s="495" t="e">
        <f>G13/F13*100</f>
        <v>#DIV/0!</v>
      </c>
    </row>
    <row r="14" spans="1:9" s="393" customFormat="1" ht="15.75">
      <c r="A14" s="471"/>
      <c r="B14" s="467"/>
      <c r="C14" s="462"/>
      <c r="D14" s="386"/>
      <c r="E14" s="386"/>
      <c r="F14" s="387"/>
      <c r="G14" s="387"/>
      <c r="H14" s="386"/>
      <c r="I14" s="388" t="e">
        <f aca="true" t="shared" si="1" ref="I14:I45">G14/F14*100</f>
        <v>#DIV/0!</v>
      </c>
    </row>
    <row r="15" spans="1:9" s="393" customFormat="1" ht="15">
      <c r="A15" s="471"/>
      <c r="B15" s="468"/>
      <c r="C15" s="463"/>
      <c r="D15" s="386"/>
      <c r="E15" s="386"/>
      <c r="F15" s="387"/>
      <c r="G15" s="387"/>
      <c r="H15" s="386"/>
      <c r="I15" s="388" t="e">
        <f t="shared" si="1"/>
        <v>#DIV/0!</v>
      </c>
    </row>
    <row r="16" spans="1:9" s="393" customFormat="1" ht="15">
      <c r="A16" s="471"/>
      <c r="B16" s="468"/>
      <c r="C16" s="463"/>
      <c r="D16" s="386"/>
      <c r="E16" s="386"/>
      <c r="F16" s="387"/>
      <c r="G16" s="387"/>
      <c r="H16" s="386"/>
      <c r="I16" s="388" t="e">
        <f t="shared" si="1"/>
        <v>#DIV/0!</v>
      </c>
    </row>
    <row r="17" spans="1:9" s="393" customFormat="1" ht="15">
      <c r="A17" s="471"/>
      <c r="B17" s="468"/>
      <c r="C17" s="463"/>
      <c r="D17" s="386"/>
      <c r="E17" s="386"/>
      <c r="F17" s="387"/>
      <c r="G17" s="387"/>
      <c r="H17" s="386"/>
      <c r="I17" s="388" t="e">
        <f t="shared" si="1"/>
        <v>#DIV/0!</v>
      </c>
    </row>
    <row r="18" spans="1:9" s="393" customFormat="1" ht="15">
      <c r="A18" s="471"/>
      <c r="B18" s="468"/>
      <c r="C18" s="463"/>
      <c r="D18" s="386"/>
      <c r="E18" s="386"/>
      <c r="F18" s="387"/>
      <c r="G18" s="387"/>
      <c r="H18" s="386"/>
      <c r="I18" s="388" t="e">
        <f t="shared" si="1"/>
        <v>#DIV/0!</v>
      </c>
    </row>
    <row r="19" spans="1:9" s="393" customFormat="1" ht="15.75">
      <c r="A19" s="471"/>
      <c r="B19" s="467"/>
      <c r="C19" s="462"/>
      <c r="D19" s="386"/>
      <c r="E19" s="386"/>
      <c r="F19" s="387"/>
      <c r="G19" s="387"/>
      <c r="H19" s="386"/>
      <c r="I19" s="388" t="e">
        <f t="shared" si="1"/>
        <v>#DIV/0!</v>
      </c>
    </row>
    <row r="20" spans="1:9" s="393" customFormat="1" ht="15">
      <c r="A20" s="471"/>
      <c r="B20" s="468"/>
      <c r="C20" s="463"/>
      <c r="D20" s="386"/>
      <c r="E20" s="386"/>
      <c r="F20" s="387"/>
      <c r="G20" s="387"/>
      <c r="H20" s="386"/>
      <c r="I20" s="388" t="e">
        <f t="shared" si="1"/>
        <v>#DIV/0!</v>
      </c>
    </row>
    <row r="21" spans="1:9" s="393" customFormat="1" ht="15">
      <c r="A21" s="471"/>
      <c r="B21" s="468"/>
      <c r="C21" s="463"/>
      <c r="D21" s="386"/>
      <c r="E21" s="386"/>
      <c r="F21" s="387"/>
      <c r="G21" s="387"/>
      <c r="H21" s="386"/>
      <c r="I21" s="388" t="e">
        <f t="shared" si="1"/>
        <v>#DIV/0!</v>
      </c>
    </row>
    <row r="22" spans="1:9" s="393" customFormat="1" ht="15">
      <c r="A22" s="471"/>
      <c r="B22" s="468"/>
      <c r="C22" s="463"/>
      <c r="D22" s="386"/>
      <c r="E22" s="386"/>
      <c r="F22" s="387"/>
      <c r="G22" s="387"/>
      <c r="H22" s="386"/>
      <c r="I22" s="388" t="e">
        <f t="shared" si="1"/>
        <v>#DIV/0!</v>
      </c>
    </row>
    <row r="23" spans="1:9" s="393" customFormat="1" ht="15">
      <c r="A23" s="471"/>
      <c r="B23" s="468"/>
      <c r="C23" s="463"/>
      <c r="D23" s="386"/>
      <c r="E23" s="386"/>
      <c r="F23" s="387"/>
      <c r="G23" s="387"/>
      <c r="H23" s="386"/>
      <c r="I23" s="388" t="e">
        <f t="shared" si="1"/>
        <v>#DIV/0!</v>
      </c>
    </row>
    <row r="24" spans="1:9" s="393" customFormat="1" ht="15">
      <c r="A24" s="471"/>
      <c r="B24" s="468"/>
      <c r="C24" s="463"/>
      <c r="D24" s="386"/>
      <c r="E24" s="386"/>
      <c r="F24" s="387"/>
      <c r="G24" s="387"/>
      <c r="H24" s="386"/>
      <c r="I24" s="388" t="e">
        <f t="shared" si="1"/>
        <v>#DIV/0!</v>
      </c>
    </row>
    <row r="25" spans="1:9" s="393" customFormat="1" ht="15">
      <c r="A25" s="471"/>
      <c r="B25" s="468"/>
      <c r="C25" s="463"/>
      <c r="D25" s="386"/>
      <c r="E25" s="386"/>
      <c r="F25" s="387"/>
      <c r="G25" s="387"/>
      <c r="H25" s="386"/>
      <c r="I25" s="388" t="e">
        <f t="shared" si="1"/>
        <v>#DIV/0!</v>
      </c>
    </row>
    <row r="26" spans="1:9" s="393" customFormat="1" ht="15.75">
      <c r="A26" s="471"/>
      <c r="B26" s="467"/>
      <c r="C26" s="462"/>
      <c r="D26" s="386"/>
      <c r="E26" s="386"/>
      <c r="F26" s="387"/>
      <c r="G26" s="387"/>
      <c r="H26" s="386"/>
      <c r="I26" s="388" t="e">
        <f t="shared" si="1"/>
        <v>#DIV/0!</v>
      </c>
    </row>
    <row r="27" spans="1:9" s="393" customFormat="1" ht="15">
      <c r="A27" s="471"/>
      <c r="B27" s="468"/>
      <c r="C27" s="463"/>
      <c r="D27" s="386"/>
      <c r="E27" s="386"/>
      <c r="F27" s="387"/>
      <c r="G27" s="387"/>
      <c r="H27" s="386"/>
      <c r="I27" s="388" t="e">
        <f t="shared" si="1"/>
        <v>#DIV/0!</v>
      </c>
    </row>
    <row r="28" spans="1:9" s="393" customFormat="1" ht="15">
      <c r="A28" s="471"/>
      <c r="B28" s="468"/>
      <c r="C28" s="463"/>
      <c r="D28" s="386"/>
      <c r="E28" s="386"/>
      <c r="F28" s="387"/>
      <c r="G28" s="387"/>
      <c r="H28" s="386"/>
      <c r="I28" s="388" t="e">
        <f t="shared" si="1"/>
        <v>#DIV/0!</v>
      </c>
    </row>
    <row r="29" spans="1:9" s="393" customFormat="1" ht="15">
      <c r="A29" s="471"/>
      <c r="B29" s="468"/>
      <c r="C29" s="463"/>
      <c r="D29" s="386"/>
      <c r="E29" s="386"/>
      <c r="F29" s="387"/>
      <c r="G29" s="387"/>
      <c r="H29" s="386"/>
      <c r="I29" s="388" t="e">
        <f t="shared" si="1"/>
        <v>#DIV/0!</v>
      </c>
    </row>
    <row r="30" spans="1:9" s="393" customFormat="1" ht="15">
      <c r="A30" s="471"/>
      <c r="B30" s="468"/>
      <c r="C30" s="463"/>
      <c r="D30" s="386"/>
      <c r="E30" s="386"/>
      <c r="F30" s="387"/>
      <c r="G30" s="387"/>
      <c r="H30" s="386"/>
      <c r="I30" s="388" t="e">
        <f t="shared" si="1"/>
        <v>#DIV/0!</v>
      </c>
    </row>
    <row r="31" spans="1:9" s="393" customFormat="1" ht="15">
      <c r="A31" s="471"/>
      <c r="B31" s="468"/>
      <c r="C31" s="463"/>
      <c r="D31" s="386"/>
      <c r="E31" s="386"/>
      <c r="F31" s="387"/>
      <c r="G31" s="387"/>
      <c r="H31" s="386"/>
      <c r="I31" s="388" t="e">
        <f t="shared" si="1"/>
        <v>#DIV/0!</v>
      </c>
    </row>
    <row r="32" spans="1:9" s="393" customFormat="1" ht="15">
      <c r="A32" s="471"/>
      <c r="B32" s="468"/>
      <c r="C32" s="463"/>
      <c r="D32" s="386"/>
      <c r="E32" s="386"/>
      <c r="F32" s="387"/>
      <c r="G32" s="387"/>
      <c r="H32" s="386"/>
      <c r="I32" s="388" t="e">
        <f t="shared" si="1"/>
        <v>#DIV/0!</v>
      </c>
    </row>
    <row r="33" spans="1:9" s="393" customFormat="1" ht="15">
      <c r="A33" s="471"/>
      <c r="B33" s="468"/>
      <c r="C33" s="463"/>
      <c r="D33" s="386"/>
      <c r="E33" s="386"/>
      <c r="F33" s="387"/>
      <c r="G33" s="387"/>
      <c r="H33" s="386"/>
      <c r="I33" s="388" t="e">
        <f t="shared" si="1"/>
        <v>#DIV/0!</v>
      </c>
    </row>
    <row r="34" spans="1:9" s="393" customFormat="1" ht="15">
      <c r="A34" s="471"/>
      <c r="B34" s="468"/>
      <c r="C34" s="463"/>
      <c r="D34" s="386"/>
      <c r="E34" s="386"/>
      <c r="F34" s="387"/>
      <c r="G34" s="387"/>
      <c r="H34" s="386"/>
      <c r="I34" s="388" t="e">
        <f t="shared" si="1"/>
        <v>#DIV/0!</v>
      </c>
    </row>
    <row r="35" spans="1:9" s="393" customFormat="1" ht="15.75">
      <c r="A35" s="471"/>
      <c r="B35" s="469" t="s">
        <v>6</v>
      </c>
      <c r="C35" s="465">
        <v>7310</v>
      </c>
      <c r="D35" s="386"/>
      <c r="E35" s="386"/>
      <c r="F35" s="387"/>
      <c r="G35" s="387"/>
      <c r="H35" s="386"/>
      <c r="I35" s="388" t="e">
        <f t="shared" si="1"/>
        <v>#DIV/0!</v>
      </c>
    </row>
    <row r="36" spans="1:9" s="393" customFormat="1" ht="15.75">
      <c r="A36" s="471"/>
      <c r="B36" s="467"/>
      <c r="C36" s="462"/>
      <c r="D36" s="386"/>
      <c r="E36" s="386"/>
      <c r="F36" s="387"/>
      <c r="G36" s="387"/>
      <c r="H36" s="386"/>
      <c r="I36" s="388" t="e">
        <f t="shared" si="1"/>
        <v>#DIV/0!</v>
      </c>
    </row>
    <row r="37" spans="1:9" s="393" customFormat="1" ht="15.75">
      <c r="A37" s="471"/>
      <c r="B37" s="467"/>
      <c r="C37" s="464"/>
      <c r="D37" s="386"/>
      <c r="E37" s="386"/>
      <c r="F37" s="387"/>
      <c r="G37" s="387"/>
      <c r="H37" s="386"/>
      <c r="I37" s="388" t="e">
        <f t="shared" si="1"/>
        <v>#DIV/0!</v>
      </c>
    </row>
    <row r="38" spans="1:9" s="393" customFormat="1" ht="15.75">
      <c r="A38" s="471"/>
      <c r="B38" s="467"/>
      <c r="C38" s="462"/>
      <c r="D38" s="386"/>
      <c r="E38" s="386"/>
      <c r="F38" s="387"/>
      <c r="G38" s="387"/>
      <c r="H38" s="386"/>
      <c r="I38" s="388" t="e">
        <f t="shared" si="1"/>
        <v>#DIV/0!</v>
      </c>
    </row>
    <row r="39" spans="1:9" s="393" customFormat="1" ht="15">
      <c r="A39" s="472"/>
      <c r="B39" s="468"/>
      <c r="C39" s="463"/>
      <c r="D39" s="386"/>
      <c r="E39" s="386"/>
      <c r="F39" s="387">
        <f>D39+E39</f>
        <v>0</v>
      </c>
      <c r="G39" s="387"/>
      <c r="H39" s="386"/>
      <c r="I39" s="388" t="e">
        <f t="shared" si="1"/>
        <v>#DIV/0!</v>
      </c>
    </row>
    <row r="40" spans="1:9" s="393" customFormat="1" ht="15.75" thickBot="1">
      <c r="A40" s="474"/>
      <c r="B40" s="487"/>
      <c r="C40" s="488"/>
      <c r="D40" s="391"/>
      <c r="E40" s="391"/>
      <c r="F40" s="489">
        <f>D40+E40</f>
        <v>0</v>
      </c>
      <c r="G40" s="489"/>
      <c r="H40" s="391"/>
      <c r="I40" s="476" t="e">
        <f t="shared" si="1"/>
        <v>#DIV/0!</v>
      </c>
    </row>
    <row r="41" spans="1:9" s="395" customFormat="1" ht="25.5" customHeight="1" thickBot="1">
      <c r="A41" s="482" t="s">
        <v>173</v>
      </c>
      <c r="B41" s="483" t="s">
        <v>565</v>
      </c>
      <c r="C41" s="484"/>
      <c r="D41" s="485">
        <f>SUM(D42:D45)</f>
        <v>0</v>
      </c>
      <c r="E41" s="485">
        <f>SUM(E42:E45)</f>
        <v>0</v>
      </c>
      <c r="F41" s="485">
        <f>SUM(F42:F45)</f>
        <v>0</v>
      </c>
      <c r="G41" s="485">
        <f>SUM(G42:G45)</f>
        <v>0</v>
      </c>
      <c r="H41" s="485">
        <f>SUM(H42:H45)</f>
        <v>0</v>
      </c>
      <c r="I41" s="486" t="e">
        <f t="shared" si="1"/>
        <v>#DIV/0!</v>
      </c>
    </row>
    <row r="42" spans="1:9" s="393" customFormat="1" ht="15">
      <c r="A42" s="477"/>
      <c r="B42" s="478"/>
      <c r="C42" s="479"/>
      <c r="D42" s="480"/>
      <c r="E42" s="480"/>
      <c r="F42" s="480">
        <f>D42+E42</f>
        <v>0</v>
      </c>
      <c r="G42" s="480"/>
      <c r="H42" s="480"/>
      <c r="I42" s="481" t="e">
        <f t="shared" si="1"/>
        <v>#DIV/0!</v>
      </c>
    </row>
    <row r="43" spans="1:9" s="393" customFormat="1" ht="15">
      <c r="A43" s="472"/>
      <c r="B43" s="470"/>
      <c r="C43" s="389"/>
      <c r="D43" s="386"/>
      <c r="E43" s="386"/>
      <c r="F43" s="386">
        <f>D43+E43</f>
        <v>0</v>
      </c>
      <c r="G43" s="386"/>
      <c r="H43" s="386"/>
      <c r="I43" s="388" t="e">
        <f t="shared" si="1"/>
        <v>#DIV/0!</v>
      </c>
    </row>
    <row r="44" spans="1:9" s="393" customFormat="1" ht="15">
      <c r="A44" s="472"/>
      <c r="B44" s="470"/>
      <c r="C44" s="389"/>
      <c r="D44" s="386"/>
      <c r="E44" s="386"/>
      <c r="F44" s="386">
        <f>D44+E44</f>
        <v>0</v>
      </c>
      <c r="G44" s="386"/>
      <c r="H44" s="386"/>
      <c r="I44" s="388" t="e">
        <f t="shared" si="1"/>
        <v>#DIV/0!</v>
      </c>
    </row>
    <row r="45" spans="1:9" s="393" customFormat="1" ht="15.75" thickBot="1">
      <c r="A45" s="474"/>
      <c r="B45" s="475"/>
      <c r="C45" s="390"/>
      <c r="D45" s="391"/>
      <c r="E45" s="391"/>
      <c r="F45" s="391">
        <f>D45+E45</f>
        <v>0</v>
      </c>
      <c r="G45" s="391"/>
      <c r="H45" s="391"/>
      <c r="I45" s="476" t="e">
        <f t="shared" si="1"/>
        <v>#DIV/0!</v>
      </c>
    </row>
    <row r="46" spans="1:10" s="395" customFormat="1" ht="25.5" customHeight="1" thickBot="1">
      <c r="A46" s="482" t="s">
        <v>174</v>
      </c>
      <c r="B46" s="483" t="s">
        <v>566</v>
      </c>
      <c r="C46" s="484"/>
      <c r="D46" s="485">
        <f aca="true" t="shared" si="2" ref="D46:I46">SUM(D47:D48)</f>
        <v>0</v>
      </c>
      <c r="E46" s="485">
        <f t="shared" si="2"/>
        <v>0</v>
      </c>
      <c r="F46" s="485">
        <f t="shared" si="2"/>
        <v>0</v>
      </c>
      <c r="G46" s="485">
        <f t="shared" si="2"/>
        <v>0</v>
      </c>
      <c r="H46" s="485">
        <f t="shared" si="2"/>
        <v>0</v>
      </c>
      <c r="I46" s="486" t="e">
        <f t="shared" si="2"/>
        <v>#DIV/0!</v>
      </c>
      <c r="J46" s="394"/>
    </row>
    <row r="47" spans="1:9" s="393" customFormat="1" ht="15">
      <c r="A47" s="477"/>
      <c r="B47" s="478"/>
      <c r="C47" s="479"/>
      <c r="D47" s="480"/>
      <c r="E47" s="480"/>
      <c r="F47" s="480">
        <f>D47+E47</f>
        <v>0</v>
      </c>
      <c r="G47" s="480"/>
      <c r="H47" s="480"/>
      <c r="I47" s="481" t="e">
        <f>G47/F47*100</f>
        <v>#DIV/0!</v>
      </c>
    </row>
    <row r="48" spans="1:9" s="393" customFormat="1" ht="15.75" thickBot="1">
      <c r="A48" s="473"/>
      <c r="B48" s="470"/>
      <c r="C48" s="389"/>
      <c r="D48" s="386"/>
      <c r="E48" s="386"/>
      <c r="F48" s="386">
        <f>D48+E48</f>
        <v>0</v>
      </c>
      <c r="G48" s="386"/>
      <c r="H48" s="386"/>
      <c r="I48" s="388" t="e">
        <f>G48/F48*100</f>
        <v>#DIV/0!</v>
      </c>
    </row>
    <row r="49" spans="1:9" s="292" customFormat="1" ht="21.75" customHeight="1" thickBot="1">
      <c r="A49" s="774" t="s">
        <v>818</v>
      </c>
      <c r="B49" s="775"/>
      <c r="C49" s="297"/>
      <c r="D49" s="298">
        <f aca="true" t="shared" si="3" ref="D49:I49">D12+D41+D46</f>
        <v>0</v>
      </c>
      <c r="E49" s="298">
        <f t="shared" si="3"/>
        <v>0</v>
      </c>
      <c r="F49" s="298">
        <f t="shared" si="3"/>
        <v>0</v>
      </c>
      <c r="G49" s="298">
        <f t="shared" si="3"/>
        <v>0</v>
      </c>
      <c r="H49" s="298">
        <f t="shared" si="3"/>
        <v>0</v>
      </c>
      <c r="I49" s="299" t="e">
        <f t="shared" si="3"/>
        <v>#DIV/0!</v>
      </c>
    </row>
    <row r="50" spans="2:9" s="276" customFormat="1" ht="15">
      <c r="B50" s="773"/>
      <c r="C50" s="773"/>
      <c r="D50" s="773"/>
      <c r="E50" s="773"/>
      <c r="F50" s="773"/>
      <c r="G50" s="773"/>
      <c r="H50" s="773"/>
      <c r="I50" s="773"/>
    </row>
    <row r="51" s="276" customFormat="1" ht="15.75">
      <c r="D51" s="277"/>
    </row>
    <row r="52" s="276" customFormat="1" ht="15.75">
      <c r="D52" s="278"/>
    </row>
    <row r="53" spans="7:9" s="276" customFormat="1" ht="15">
      <c r="G53" s="279"/>
      <c r="H53" s="279"/>
      <c r="I53" s="279"/>
    </row>
    <row r="54" spans="2:9" s="276" customFormat="1" ht="15.75">
      <c r="B54" s="281" t="s">
        <v>223</v>
      </c>
      <c r="E54" s="280" t="s">
        <v>116</v>
      </c>
      <c r="G54" s="776" t="s">
        <v>228</v>
      </c>
      <c r="H54" s="776"/>
      <c r="I54" s="776"/>
    </row>
  </sheetData>
  <sheetProtection formatCells="0" formatRows="0" insertRows="0" deleteRows="0" selectLockedCells="1" autoFilter="0" pivotTables="0"/>
  <mergeCells count="15">
    <mergeCell ref="G8:G10"/>
    <mergeCell ref="H8:H10"/>
    <mergeCell ref="I8:I10"/>
    <mergeCell ref="A5:I5"/>
    <mergeCell ref="D8:D10"/>
    <mergeCell ref="B50:I50"/>
    <mergeCell ref="A49:B49"/>
    <mergeCell ref="G54:I54"/>
    <mergeCell ref="A4:I4"/>
    <mergeCell ref="A6:I6"/>
    <mergeCell ref="A8:A10"/>
    <mergeCell ref="B8:B10"/>
    <mergeCell ref="C8:C10"/>
    <mergeCell ref="E8:E10"/>
    <mergeCell ref="F8:F10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6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4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0">
      <selection activeCell="B32" sqref="B32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2"/>
  <sheetViews>
    <sheetView zoomScale="90" zoomScaleNormal="90" zoomScalePageLayoutView="0" workbookViewId="0" topLeftCell="A1">
      <selection activeCell="B27" sqref="B27"/>
    </sheetView>
  </sheetViews>
  <sheetFormatPr defaultColWidth="9.140625" defaultRowHeight="12.75"/>
  <cols>
    <col min="1" max="1" width="9.140625" style="47" customWidth="1"/>
    <col min="2" max="2" width="44.00390625" style="47" customWidth="1"/>
    <col min="3" max="3" width="12.421875" style="47" bestFit="1" customWidth="1"/>
    <col min="4" max="4" width="14.7109375" style="47" bestFit="1" customWidth="1"/>
    <col min="5" max="5" width="13.57421875" style="47" bestFit="1" customWidth="1"/>
    <col min="6" max="8" width="14.7109375" style="47" bestFit="1" customWidth="1"/>
    <col min="9" max="9" width="14.851562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511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 t="s">
        <v>229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562" customFormat="1" ht="15" customHeight="1">
      <c r="A9" s="997" t="s">
        <v>486</v>
      </c>
      <c r="B9" s="991" t="s">
        <v>147</v>
      </c>
      <c r="C9" s="982" t="s">
        <v>487</v>
      </c>
      <c r="D9" s="694" t="s">
        <v>148</v>
      </c>
      <c r="E9" s="694" t="s">
        <v>151</v>
      </c>
      <c r="F9" s="982" t="s">
        <v>488</v>
      </c>
      <c r="G9" s="982" t="s">
        <v>7</v>
      </c>
      <c r="H9" s="985" t="s">
        <v>70</v>
      </c>
      <c r="I9" s="988" t="s">
        <v>491</v>
      </c>
    </row>
    <row r="10" spans="1:9" s="562" customFormat="1" ht="15">
      <c r="A10" s="998"/>
      <c r="B10" s="992"/>
      <c r="C10" s="983"/>
      <c r="D10" s="42" t="s">
        <v>149</v>
      </c>
      <c r="E10" s="42" t="s">
        <v>154</v>
      </c>
      <c r="F10" s="983"/>
      <c r="G10" s="983"/>
      <c r="H10" s="986"/>
      <c r="I10" s="989"/>
    </row>
    <row r="11" spans="1:9" s="562" customFormat="1" ht="15">
      <c r="A11" s="998"/>
      <c r="B11" s="992"/>
      <c r="C11" s="983"/>
      <c r="D11" s="42" t="s">
        <v>150</v>
      </c>
      <c r="E11" s="42" t="s">
        <v>152</v>
      </c>
      <c r="F11" s="983"/>
      <c r="G11" s="983"/>
      <c r="H11" s="986"/>
      <c r="I11" s="989"/>
    </row>
    <row r="12" spans="1:9" s="562" customFormat="1" ht="15">
      <c r="A12" s="998"/>
      <c r="B12" s="992"/>
      <c r="C12" s="983"/>
      <c r="D12" s="42" t="s">
        <v>238</v>
      </c>
      <c r="E12" s="42" t="s">
        <v>153</v>
      </c>
      <c r="F12" s="983"/>
      <c r="G12" s="983"/>
      <c r="H12" s="986"/>
      <c r="I12" s="989"/>
    </row>
    <row r="13" spans="1:9" s="515" customFormat="1" ht="15.75" thickBot="1">
      <c r="A13" s="999"/>
      <c r="B13" s="993"/>
      <c r="C13" s="984"/>
      <c r="D13" s="695"/>
      <c r="E13" s="695" t="s">
        <v>128</v>
      </c>
      <c r="F13" s="984"/>
      <c r="G13" s="984"/>
      <c r="H13" s="987"/>
      <c r="I13" s="990"/>
    </row>
    <row r="14" spans="1:9" s="562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562" customFormat="1" ht="16.5" thickBot="1">
      <c r="A15" s="696" t="s">
        <v>172</v>
      </c>
      <c r="B15" s="697" t="s">
        <v>129</v>
      </c>
      <c r="C15" s="698"/>
      <c r="D15" s="731">
        <f>SUM(D16:D26)</f>
        <v>0</v>
      </c>
      <c r="E15" s="731">
        <f>SUM(E16:E26)</f>
        <v>0</v>
      </c>
      <c r="F15" s="731">
        <f>SUM(F16:F26)</f>
        <v>0</v>
      </c>
      <c r="G15" s="731">
        <f>SUM(G16:G26)</f>
        <v>0</v>
      </c>
      <c r="H15" s="731">
        <f>SUM(H16:H26)</f>
        <v>0</v>
      </c>
      <c r="I15" s="732" t="e">
        <f>SUM(G15/F15*100)</f>
        <v>#DIV/0!</v>
      </c>
    </row>
    <row r="16" spans="1:9" s="562" customFormat="1" ht="15">
      <c r="A16" s="699" t="s">
        <v>130</v>
      </c>
      <c r="B16" s="700" t="s">
        <v>185</v>
      </c>
      <c r="C16" s="701">
        <v>611100</v>
      </c>
      <c r="D16" s="38"/>
      <c r="E16" s="38"/>
      <c r="F16" s="733">
        <f>D16+E16</f>
        <v>0</v>
      </c>
      <c r="G16" s="38"/>
      <c r="H16" s="38"/>
      <c r="I16" s="702" t="e">
        <f>SUM(G16/F16*100)</f>
        <v>#DIV/0!</v>
      </c>
    </row>
    <row r="17" spans="1:9" s="562" customFormat="1" ht="15">
      <c r="A17" s="703" t="s">
        <v>131</v>
      </c>
      <c r="B17" s="704" t="s">
        <v>186</v>
      </c>
      <c r="C17" s="705">
        <v>611200</v>
      </c>
      <c r="D17" s="39"/>
      <c r="E17" s="39"/>
      <c r="F17" s="733">
        <f>D17+E17</f>
        <v>0</v>
      </c>
      <c r="G17" s="39"/>
      <c r="H17" s="39"/>
      <c r="I17" s="706" t="e">
        <f aca="true" t="shared" si="0" ref="I17:I47">SUM(G17/F17*100)</f>
        <v>#DIV/0!</v>
      </c>
    </row>
    <row r="18" spans="1:9" s="562" customFormat="1" ht="15">
      <c r="A18" s="703" t="s">
        <v>132</v>
      </c>
      <c r="B18" s="704" t="s">
        <v>187</v>
      </c>
      <c r="C18" s="705">
        <v>613100</v>
      </c>
      <c r="D18" s="39"/>
      <c r="E18" s="39"/>
      <c r="F18" s="733">
        <f aca="true" t="shared" si="1" ref="F18:F26">D18+E18</f>
        <v>0</v>
      </c>
      <c r="G18" s="39"/>
      <c r="H18" s="39"/>
      <c r="I18" s="706" t="e">
        <f t="shared" si="0"/>
        <v>#DIV/0!</v>
      </c>
    </row>
    <row r="19" spans="1:9" s="562" customFormat="1" ht="15">
      <c r="A19" s="703" t="s">
        <v>133</v>
      </c>
      <c r="B19" s="704" t="s">
        <v>188</v>
      </c>
      <c r="C19" s="705">
        <v>613200</v>
      </c>
      <c r="D19" s="39"/>
      <c r="E19" s="39"/>
      <c r="F19" s="733">
        <f t="shared" si="1"/>
        <v>0</v>
      </c>
      <c r="G19" s="39"/>
      <c r="H19" s="39"/>
      <c r="I19" s="706" t="e">
        <f t="shared" si="0"/>
        <v>#DIV/0!</v>
      </c>
    </row>
    <row r="20" spans="1:9" s="562" customFormat="1" ht="15">
      <c r="A20" s="703" t="s">
        <v>134</v>
      </c>
      <c r="B20" s="704" t="s">
        <v>189</v>
      </c>
      <c r="C20" s="705">
        <v>613300</v>
      </c>
      <c r="D20" s="39"/>
      <c r="E20" s="39"/>
      <c r="F20" s="733">
        <f t="shared" si="1"/>
        <v>0</v>
      </c>
      <c r="G20" s="39"/>
      <c r="H20" s="39"/>
      <c r="I20" s="706" t="e">
        <f t="shared" si="0"/>
        <v>#DIV/0!</v>
      </c>
    </row>
    <row r="21" spans="1:9" s="562" customFormat="1" ht="15">
      <c r="A21" s="703" t="s">
        <v>135</v>
      </c>
      <c r="B21" s="704" t="s">
        <v>190</v>
      </c>
      <c r="C21" s="705">
        <v>613400</v>
      </c>
      <c r="D21" s="39"/>
      <c r="E21" s="39"/>
      <c r="F21" s="733">
        <f t="shared" si="1"/>
        <v>0</v>
      </c>
      <c r="G21" s="39"/>
      <c r="H21" s="39"/>
      <c r="I21" s="706" t="e">
        <f t="shared" si="0"/>
        <v>#DIV/0!</v>
      </c>
    </row>
    <row r="22" spans="1:9" s="562" customFormat="1" ht="15">
      <c r="A22" s="703" t="s">
        <v>136</v>
      </c>
      <c r="B22" s="704" t="s">
        <v>191</v>
      </c>
      <c r="C22" s="705">
        <v>613500</v>
      </c>
      <c r="D22" s="39"/>
      <c r="E22" s="39"/>
      <c r="F22" s="733">
        <f t="shared" si="1"/>
        <v>0</v>
      </c>
      <c r="G22" s="39"/>
      <c r="H22" s="39"/>
      <c r="I22" s="706" t="e">
        <f t="shared" si="0"/>
        <v>#DIV/0!</v>
      </c>
    </row>
    <row r="23" spans="1:9" s="562" customFormat="1" ht="15">
      <c r="A23" s="703" t="s">
        <v>137</v>
      </c>
      <c r="B23" s="704" t="s">
        <v>192</v>
      </c>
      <c r="C23" s="705">
        <v>613600</v>
      </c>
      <c r="D23" s="39"/>
      <c r="E23" s="39"/>
      <c r="F23" s="733">
        <f t="shared" si="1"/>
        <v>0</v>
      </c>
      <c r="G23" s="39"/>
      <c r="H23" s="39"/>
      <c r="I23" s="706" t="e">
        <f t="shared" si="0"/>
        <v>#DIV/0!</v>
      </c>
    </row>
    <row r="24" spans="1:9" s="562" customFormat="1" ht="15">
      <c r="A24" s="703" t="s">
        <v>138</v>
      </c>
      <c r="B24" s="704" t="s">
        <v>193</v>
      </c>
      <c r="C24" s="705">
        <v>613700</v>
      </c>
      <c r="D24" s="39"/>
      <c r="E24" s="39"/>
      <c r="F24" s="733">
        <f t="shared" si="1"/>
        <v>0</v>
      </c>
      <c r="G24" s="39"/>
      <c r="H24" s="39"/>
      <c r="I24" s="706" t="e">
        <f t="shared" si="0"/>
        <v>#DIV/0!</v>
      </c>
    </row>
    <row r="25" spans="1:9" s="562" customFormat="1" ht="15">
      <c r="A25" s="703" t="s">
        <v>139</v>
      </c>
      <c r="B25" s="704" t="s">
        <v>194</v>
      </c>
      <c r="C25" s="705">
        <v>613800</v>
      </c>
      <c r="D25" s="39"/>
      <c r="E25" s="39"/>
      <c r="F25" s="733">
        <f t="shared" si="1"/>
        <v>0</v>
      </c>
      <c r="G25" s="39"/>
      <c r="H25" s="39"/>
      <c r="I25" s="706" t="e">
        <f t="shared" si="0"/>
        <v>#DIV/0!</v>
      </c>
    </row>
    <row r="26" spans="1:9" s="562" customFormat="1" ht="15.75" thickBot="1">
      <c r="A26" s="707" t="s">
        <v>140</v>
      </c>
      <c r="B26" s="708" t="s">
        <v>195</v>
      </c>
      <c r="C26" s="709">
        <v>613900</v>
      </c>
      <c r="D26" s="40"/>
      <c r="E26" s="40"/>
      <c r="F26" s="734">
        <f t="shared" si="1"/>
        <v>0</v>
      </c>
      <c r="G26" s="40"/>
      <c r="H26" s="40"/>
      <c r="I26" s="710" t="e">
        <f t="shared" si="0"/>
        <v>#DIV/0!</v>
      </c>
    </row>
    <row r="27" spans="1:9" s="562" customFormat="1" ht="16.5" thickBot="1">
      <c r="A27" s="696" t="s">
        <v>173</v>
      </c>
      <c r="B27" s="697" t="s">
        <v>141</v>
      </c>
      <c r="C27" s="711"/>
      <c r="D27" s="731">
        <f>SUM(D28:D33)</f>
        <v>0</v>
      </c>
      <c r="E27" s="731">
        <f>SUM(E28:E33)</f>
        <v>0</v>
      </c>
      <c r="F27" s="731">
        <f>SUM(F28:F33)</f>
        <v>0</v>
      </c>
      <c r="G27" s="731">
        <f>SUM(G28:G33)</f>
        <v>0</v>
      </c>
      <c r="H27" s="731">
        <f>SUM(H28:H33)</f>
        <v>0</v>
      </c>
      <c r="I27" s="732" t="e">
        <f t="shared" si="0"/>
        <v>#DIV/0!</v>
      </c>
    </row>
    <row r="28" spans="1:9" s="562" customFormat="1" ht="15">
      <c r="A28" s="699" t="s">
        <v>130</v>
      </c>
      <c r="B28" s="712" t="s">
        <v>232</v>
      </c>
      <c r="C28" s="713">
        <v>821100</v>
      </c>
      <c r="D28" s="38"/>
      <c r="E28" s="38"/>
      <c r="F28" s="733">
        <f aca="true" t="shared" si="2" ref="F28:F33">D28+E28</f>
        <v>0</v>
      </c>
      <c r="G28" s="38"/>
      <c r="H28" s="38"/>
      <c r="I28" s="702" t="e">
        <f t="shared" si="0"/>
        <v>#DIV/0!</v>
      </c>
    </row>
    <row r="29" spans="1:9" s="562" customFormat="1" ht="15">
      <c r="A29" s="703" t="s">
        <v>131</v>
      </c>
      <c r="B29" s="714" t="s">
        <v>230</v>
      </c>
      <c r="C29" s="715">
        <v>821200</v>
      </c>
      <c r="D29" s="39"/>
      <c r="E29" s="39"/>
      <c r="F29" s="735">
        <f t="shared" si="2"/>
        <v>0</v>
      </c>
      <c r="G29" s="39"/>
      <c r="H29" s="39"/>
      <c r="I29" s="706" t="e">
        <f t="shared" si="0"/>
        <v>#DIV/0!</v>
      </c>
    </row>
    <row r="30" spans="1:9" s="562" customFormat="1" ht="15">
      <c r="A30" s="703" t="s">
        <v>132</v>
      </c>
      <c r="B30" s="714" t="s">
        <v>196</v>
      </c>
      <c r="C30" s="715">
        <v>821300</v>
      </c>
      <c r="D30" s="39"/>
      <c r="E30" s="39"/>
      <c r="F30" s="735">
        <f t="shared" si="2"/>
        <v>0</v>
      </c>
      <c r="G30" s="39"/>
      <c r="H30" s="39"/>
      <c r="I30" s="706" t="e">
        <f t="shared" si="0"/>
        <v>#DIV/0!</v>
      </c>
    </row>
    <row r="31" spans="1:9" s="562" customFormat="1" ht="15">
      <c r="A31" s="703" t="s">
        <v>133</v>
      </c>
      <c r="B31" s="714" t="s">
        <v>9</v>
      </c>
      <c r="C31" s="715">
        <v>821400</v>
      </c>
      <c r="D31" s="39"/>
      <c r="E31" s="39"/>
      <c r="F31" s="735">
        <f t="shared" si="2"/>
        <v>0</v>
      </c>
      <c r="G31" s="39"/>
      <c r="H31" s="39"/>
      <c r="I31" s="706" t="e">
        <f t="shared" si="0"/>
        <v>#DIV/0!</v>
      </c>
    </row>
    <row r="32" spans="1:9" s="562" customFormat="1" ht="15">
      <c r="A32" s="703" t="s">
        <v>134</v>
      </c>
      <c r="B32" s="714" t="s">
        <v>10</v>
      </c>
      <c r="C32" s="715">
        <v>821500</v>
      </c>
      <c r="D32" s="39"/>
      <c r="E32" s="39"/>
      <c r="F32" s="735">
        <f t="shared" si="2"/>
        <v>0</v>
      </c>
      <c r="G32" s="39"/>
      <c r="H32" s="39"/>
      <c r="I32" s="706" t="e">
        <f t="shared" si="0"/>
        <v>#DIV/0!</v>
      </c>
    </row>
    <row r="33" spans="1:9" s="562" customFormat="1" ht="15.75" thickBot="1">
      <c r="A33" s="707" t="s">
        <v>135</v>
      </c>
      <c r="B33" s="716" t="s">
        <v>231</v>
      </c>
      <c r="C33" s="717">
        <v>821600</v>
      </c>
      <c r="D33" s="40"/>
      <c r="E33" s="40"/>
      <c r="F33" s="736">
        <f t="shared" si="2"/>
        <v>0</v>
      </c>
      <c r="G33" s="40"/>
      <c r="H33" s="40"/>
      <c r="I33" s="710" t="e">
        <f t="shared" si="0"/>
        <v>#DIV/0!</v>
      </c>
    </row>
    <row r="34" spans="1:9" s="562" customFormat="1" ht="16.5" thickBot="1">
      <c r="A34" s="718" t="s">
        <v>174</v>
      </c>
      <c r="B34" s="719" t="s">
        <v>465</v>
      </c>
      <c r="C34" s="720"/>
      <c r="D34" s="737">
        <f>SUM(D35:D38)</f>
        <v>0</v>
      </c>
      <c r="E34" s="737">
        <f>SUM(E35:E38)</f>
        <v>0</v>
      </c>
      <c r="F34" s="737">
        <f>SUM(F35:F38)</f>
        <v>0</v>
      </c>
      <c r="G34" s="737">
        <f>SUM(G35:G38)</f>
        <v>0</v>
      </c>
      <c r="H34" s="737">
        <f>SUM(H35:H38)</f>
        <v>0</v>
      </c>
      <c r="I34" s="739" t="e">
        <f t="shared" si="0"/>
        <v>#DIV/0!</v>
      </c>
    </row>
    <row r="35" spans="1:9" s="562" customFormat="1" ht="15">
      <c r="A35" s="699" t="s">
        <v>130</v>
      </c>
      <c r="B35" s="712" t="s">
        <v>466</v>
      </c>
      <c r="C35" s="713">
        <v>614100</v>
      </c>
      <c r="D35" s="38"/>
      <c r="E35" s="38"/>
      <c r="F35" s="733">
        <f>D35+E35</f>
        <v>0</v>
      </c>
      <c r="G35" s="38"/>
      <c r="H35" s="38"/>
      <c r="I35" s="721" t="e">
        <f t="shared" si="0"/>
        <v>#DIV/0!</v>
      </c>
    </row>
    <row r="36" spans="1:9" s="562" customFormat="1" ht="15">
      <c r="A36" s="699" t="s">
        <v>131</v>
      </c>
      <c r="B36" s="712" t="s">
        <v>467</v>
      </c>
      <c r="C36" s="713">
        <v>614200</v>
      </c>
      <c r="D36" s="38"/>
      <c r="E36" s="38"/>
      <c r="F36" s="733">
        <f>D36+E36</f>
        <v>0</v>
      </c>
      <c r="G36" s="38"/>
      <c r="H36" s="38"/>
      <c r="I36" s="706" t="e">
        <f t="shared" si="0"/>
        <v>#DIV/0!</v>
      </c>
    </row>
    <row r="37" spans="1:9" s="562" customFormat="1" ht="15">
      <c r="A37" s="722" t="s">
        <v>132</v>
      </c>
      <c r="B37" s="723" t="s">
        <v>468</v>
      </c>
      <c r="C37" s="724">
        <v>614300</v>
      </c>
      <c r="D37" s="41"/>
      <c r="E37" s="41"/>
      <c r="F37" s="734">
        <f>D37+E37</f>
        <v>0</v>
      </c>
      <c r="G37" s="41"/>
      <c r="H37" s="41"/>
      <c r="I37" s="710" t="e">
        <f t="shared" si="0"/>
        <v>#DIV/0!</v>
      </c>
    </row>
    <row r="38" spans="1:9" s="562" customFormat="1" ht="15.75" thickBot="1">
      <c r="A38" s="707">
        <v>4</v>
      </c>
      <c r="B38" s="716" t="s">
        <v>540</v>
      </c>
      <c r="C38" s="717">
        <v>614700</v>
      </c>
      <c r="D38" s="40"/>
      <c r="E38" s="40"/>
      <c r="F38" s="736">
        <f>D38+E38</f>
        <v>0</v>
      </c>
      <c r="G38" s="40"/>
      <c r="H38" s="40"/>
      <c r="I38" s="710" t="e">
        <f>SUM(G38/F38*100)</f>
        <v>#DIV/0!</v>
      </c>
    </row>
    <row r="39" spans="1:9" s="562" customFormat="1" ht="16.5" thickBot="1">
      <c r="A39" s="696" t="s">
        <v>175</v>
      </c>
      <c r="B39" s="697" t="s">
        <v>469</v>
      </c>
      <c r="C39" s="711"/>
      <c r="D39" s="731">
        <f>SUM(D40:D41)</f>
        <v>0</v>
      </c>
      <c r="E39" s="731">
        <f>SUM(E40:E41)</f>
        <v>0</v>
      </c>
      <c r="F39" s="731">
        <f>SUM(F40:F41)</f>
        <v>0</v>
      </c>
      <c r="G39" s="731">
        <f>SUM(G40:G41)</f>
        <v>0</v>
      </c>
      <c r="H39" s="731">
        <f>SUM(H40:H41)</f>
        <v>0</v>
      </c>
      <c r="I39" s="732" t="e">
        <f>SUM(G39/F39*100)</f>
        <v>#DIV/0!</v>
      </c>
    </row>
    <row r="40" spans="1:9" s="562" customFormat="1" ht="15">
      <c r="A40" s="699" t="s">
        <v>130</v>
      </c>
      <c r="B40" s="712" t="s">
        <v>470</v>
      </c>
      <c r="C40" s="713">
        <v>615100</v>
      </c>
      <c r="D40" s="38"/>
      <c r="E40" s="38"/>
      <c r="F40" s="733">
        <f>D40+E40</f>
        <v>0</v>
      </c>
      <c r="G40" s="38"/>
      <c r="H40" s="38"/>
      <c r="I40" s="702" t="e">
        <f t="shared" si="0"/>
        <v>#DIV/0!</v>
      </c>
    </row>
    <row r="41" spans="1:9" s="562" customFormat="1" ht="30.75" thickBot="1">
      <c r="A41" s="722" t="s">
        <v>131</v>
      </c>
      <c r="B41" s="725" t="s">
        <v>471</v>
      </c>
      <c r="C41" s="724">
        <v>615200</v>
      </c>
      <c r="D41" s="41"/>
      <c r="E41" s="41"/>
      <c r="F41" s="734">
        <f>D41+E41</f>
        <v>0</v>
      </c>
      <c r="G41" s="41"/>
      <c r="H41" s="41"/>
      <c r="I41" s="710" t="e">
        <f t="shared" si="0"/>
        <v>#DIV/0!</v>
      </c>
    </row>
    <row r="42" spans="1:9" s="562" customFormat="1" ht="16.5" thickBot="1">
      <c r="A42" s="696" t="s">
        <v>176</v>
      </c>
      <c r="B42" s="697" t="s">
        <v>541</v>
      </c>
      <c r="C42" s="711"/>
      <c r="D42" s="731">
        <f>SUM(D43:D46)</f>
        <v>0</v>
      </c>
      <c r="E42" s="731">
        <f>SUM(E43:E46)</f>
        <v>0</v>
      </c>
      <c r="F42" s="731">
        <f>SUM(F43:F46)</f>
        <v>0</v>
      </c>
      <c r="G42" s="731">
        <f>SUM(G43:G46)</f>
        <v>0</v>
      </c>
      <c r="H42" s="731">
        <f>SUM(H43:H46)</f>
        <v>0</v>
      </c>
      <c r="I42" s="732" t="e">
        <f t="shared" si="0"/>
        <v>#DIV/0!</v>
      </c>
    </row>
    <row r="43" spans="1:9" s="562" customFormat="1" ht="15">
      <c r="A43" s="699" t="s">
        <v>130</v>
      </c>
      <c r="B43" s="712" t="s">
        <v>542</v>
      </c>
      <c r="C43" s="713">
        <v>616100</v>
      </c>
      <c r="D43" s="38"/>
      <c r="E43" s="38"/>
      <c r="F43" s="733">
        <f>D43+E43</f>
        <v>0</v>
      </c>
      <c r="G43" s="38"/>
      <c r="H43" s="38"/>
      <c r="I43" s="702" t="e">
        <f t="shared" si="0"/>
        <v>#DIV/0!</v>
      </c>
    </row>
    <row r="44" spans="1:9" s="562" customFormat="1" ht="15">
      <c r="A44" s="703" t="s">
        <v>131</v>
      </c>
      <c r="B44" s="714" t="s">
        <v>543</v>
      </c>
      <c r="C44" s="715">
        <v>616200</v>
      </c>
      <c r="D44" s="39"/>
      <c r="E44" s="39"/>
      <c r="F44" s="735">
        <f>D44+E44</f>
        <v>0</v>
      </c>
      <c r="G44" s="39"/>
      <c r="H44" s="39"/>
      <c r="I44" s="706" t="e">
        <f t="shared" si="0"/>
        <v>#DIV/0!</v>
      </c>
    </row>
    <row r="45" spans="1:9" s="562" customFormat="1" ht="15">
      <c r="A45" s="703" t="s">
        <v>132</v>
      </c>
      <c r="B45" s="714" t="s">
        <v>544</v>
      </c>
      <c r="C45" s="715">
        <v>616300</v>
      </c>
      <c r="D45" s="39"/>
      <c r="E45" s="39"/>
      <c r="F45" s="735">
        <f>D45+E45</f>
        <v>0</v>
      </c>
      <c r="G45" s="39"/>
      <c r="H45" s="39"/>
      <c r="I45" s="706" t="e">
        <f t="shared" si="0"/>
        <v>#DIV/0!</v>
      </c>
    </row>
    <row r="46" spans="1:9" s="562" customFormat="1" ht="20.25" customHeight="1" thickBot="1">
      <c r="A46" s="703" t="s">
        <v>133</v>
      </c>
      <c r="B46" s="714" t="s">
        <v>545</v>
      </c>
      <c r="C46" s="715">
        <v>616400</v>
      </c>
      <c r="D46" s="39"/>
      <c r="E46" s="39"/>
      <c r="F46" s="735">
        <f>D46+E46</f>
        <v>0</v>
      </c>
      <c r="G46" s="39"/>
      <c r="H46" s="39"/>
      <c r="I46" s="706" t="e">
        <f t="shared" si="0"/>
        <v>#DIV/0!</v>
      </c>
    </row>
    <row r="47" spans="1:9" ht="23.25" customHeight="1" thickBot="1">
      <c r="A47" s="994" t="s">
        <v>142</v>
      </c>
      <c r="B47" s="995"/>
      <c r="C47" s="996"/>
      <c r="D47" s="738">
        <f>SUM(D15+D27+D34+D39+D42)</f>
        <v>0</v>
      </c>
      <c r="E47" s="738">
        <f>SUM(E15+E27+E34+E39+E42)</f>
        <v>0</v>
      </c>
      <c r="F47" s="738">
        <f>SUM(F15+F27+F34+F39+F42)</f>
        <v>0</v>
      </c>
      <c r="G47" s="738">
        <f>SUM(G15+G27+G34+G39+G42)</f>
        <v>0</v>
      </c>
      <c r="H47" s="738">
        <f>SUM(H15+H27+H34+H39+H42)</f>
        <v>0</v>
      </c>
      <c r="I47" s="740" t="e">
        <f t="shared" si="0"/>
        <v>#DIV/0!</v>
      </c>
    </row>
    <row r="48" spans="1:9" ht="15.75">
      <c r="A48" s="726"/>
      <c r="B48" s="727"/>
      <c r="C48" s="728"/>
      <c r="D48" s="729"/>
      <c r="E48" s="729"/>
      <c r="F48" s="730"/>
      <c r="G48" s="729"/>
      <c r="H48" s="729"/>
      <c r="I48" s="729"/>
    </row>
    <row r="49" spans="1:9" ht="12.75">
      <c r="A49" s="754"/>
      <c r="B49" s="754"/>
      <c r="C49" s="754"/>
      <c r="D49" s="754"/>
      <c r="E49" s="754"/>
      <c r="F49" s="754"/>
      <c r="G49" s="754"/>
      <c r="H49" s="754"/>
      <c r="I49" s="754"/>
    </row>
    <row r="50" spans="1:9" ht="12.75">
      <c r="A50" s="559"/>
      <c r="B50" s="559"/>
      <c r="C50" s="559"/>
      <c r="D50" s="559"/>
      <c r="E50" s="559"/>
      <c r="F50" s="559"/>
      <c r="G50" s="559"/>
      <c r="H50" s="559"/>
      <c r="I50" s="559"/>
    </row>
    <row r="51" spans="1:9" ht="15">
      <c r="A51" s="559"/>
      <c r="B51" s="771" t="s">
        <v>223</v>
      </c>
      <c r="C51" s="771"/>
      <c r="D51" s="501"/>
      <c r="E51" s="768" t="s">
        <v>116</v>
      </c>
      <c r="F51" s="768"/>
      <c r="G51" s="768" t="s">
        <v>228</v>
      </c>
      <c r="H51" s="768"/>
      <c r="I51" s="559"/>
    </row>
    <row r="52" spans="1:9" ht="12.75">
      <c r="A52" s="50"/>
      <c r="B52" s="50"/>
      <c r="C52" s="1000"/>
      <c r="D52" s="1000"/>
      <c r="E52" s="50"/>
      <c r="F52" s="50"/>
      <c r="G52" s="1000"/>
      <c r="H52" s="1000"/>
      <c r="I52" s="50"/>
    </row>
  </sheetData>
  <sheetProtection password="CC67" sheet="1"/>
  <mergeCells count="20">
    <mergeCell ref="B51:C51"/>
    <mergeCell ref="E51:F51"/>
    <mergeCell ref="C52:D52"/>
    <mergeCell ref="G52:H52"/>
    <mergeCell ref="I9:I13"/>
    <mergeCell ref="G51:H51"/>
    <mergeCell ref="A47:C47"/>
    <mergeCell ref="A49:I49"/>
    <mergeCell ref="A9:A13"/>
    <mergeCell ref="B9:B13"/>
    <mergeCell ref="C9:C13"/>
    <mergeCell ref="F9:F13"/>
    <mergeCell ref="G9:G13"/>
    <mergeCell ref="H9:H13"/>
    <mergeCell ref="A8:I8"/>
    <mergeCell ref="A7:I7"/>
    <mergeCell ref="A2:F2"/>
    <mergeCell ref="A4:I4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53"/>
  <sheetViews>
    <sheetView zoomScale="90" zoomScaleNormal="90" zoomScalePageLayoutView="0" workbookViewId="0" topLeftCell="A1">
      <selection activeCell="B28" sqref="B28"/>
    </sheetView>
  </sheetViews>
  <sheetFormatPr defaultColWidth="9.140625" defaultRowHeight="12.75"/>
  <cols>
    <col min="1" max="1" width="10.8515625" style="47" customWidth="1"/>
    <col min="2" max="2" width="61.28125" style="605" bestFit="1" customWidth="1"/>
    <col min="3" max="3" width="13.57421875" style="47" customWidth="1"/>
    <col min="4" max="9" width="18.7109375" style="47" customWidth="1"/>
    <col min="10" max="16384" width="9.140625" style="47" customWidth="1"/>
  </cols>
  <sheetData>
    <row r="1" spans="1:9" ht="15.75">
      <c r="A1" s="167">
        <f>'Obrazac BS'!A1:C1</f>
        <v>0</v>
      </c>
      <c r="B1" s="167"/>
      <c r="C1" s="166"/>
      <c r="D1" s="166"/>
      <c r="E1" s="166"/>
      <c r="F1" s="166"/>
      <c r="G1" s="166"/>
      <c r="H1" s="166"/>
      <c r="I1" s="59"/>
    </row>
    <row r="2" spans="1:9" ht="12.75">
      <c r="A2" s="754" t="s">
        <v>127</v>
      </c>
      <c r="B2" s="754"/>
      <c r="C2" s="754"/>
      <c r="D2" s="754"/>
      <c r="E2" s="754"/>
      <c r="F2" s="754"/>
      <c r="G2" s="50"/>
      <c r="H2" s="50"/>
      <c r="I2" s="50"/>
    </row>
    <row r="3" spans="1:9" ht="14.25" hidden="1">
      <c r="A3" s="560"/>
      <c r="B3" s="561"/>
      <c r="C3" s="559"/>
      <c r="D3" s="559"/>
      <c r="E3" s="559"/>
      <c r="F3" s="559"/>
      <c r="G3" s="50"/>
      <c r="H3" s="50"/>
      <c r="I3" s="50"/>
    </row>
    <row r="4" spans="1:9" ht="15.75">
      <c r="A4" s="769" t="s">
        <v>143</v>
      </c>
      <c r="B4" s="769"/>
      <c r="C4" s="769"/>
      <c r="D4" s="769"/>
      <c r="E4" s="769"/>
      <c r="F4" s="769"/>
      <c r="G4" s="769"/>
      <c r="H4" s="769"/>
      <c r="I4" s="769"/>
    </row>
    <row r="5" spans="1:9" ht="18">
      <c r="A5" s="770" t="s">
        <v>510</v>
      </c>
      <c r="B5" s="770"/>
      <c r="C5" s="770"/>
      <c r="D5" s="770"/>
      <c r="E5" s="770"/>
      <c r="F5" s="770"/>
      <c r="G5" s="770"/>
      <c r="H5" s="770"/>
      <c r="I5" s="770"/>
    </row>
    <row r="6" spans="1:9" ht="18">
      <c r="A6" s="770" t="s">
        <v>145</v>
      </c>
      <c r="B6" s="770"/>
      <c r="C6" s="770"/>
      <c r="D6" s="770"/>
      <c r="E6" s="770"/>
      <c r="F6" s="770"/>
      <c r="G6" s="770"/>
      <c r="H6" s="770"/>
      <c r="I6" s="770"/>
    </row>
    <row r="7" spans="1:9" ht="18">
      <c r="A7" s="752">
        <f>'Obrazac 2_NP'!8:8</f>
        <v>0</v>
      </c>
      <c r="B7" s="752"/>
      <c r="C7" s="752"/>
      <c r="D7" s="752"/>
      <c r="E7" s="752"/>
      <c r="F7" s="752"/>
      <c r="G7" s="752"/>
      <c r="H7" s="752"/>
      <c r="I7" s="752"/>
    </row>
    <row r="8" spans="1:9" s="562" customFormat="1" ht="21" thickBot="1">
      <c r="A8" s="753"/>
      <c r="B8" s="753"/>
      <c r="C8" s="753"/>
      <c r="D8" s="753"/>
      <c r="E8" s="753"/>
      <c r="F8" s="753"/>
      <c r="G8" s="753"/>
      <c r="H8" s="753"/>
      <c r="I8" s="753"/>
    </row>
    <row r="9" spans="1:9" s="275" customFormat="1" ht="15.75" customHeight="1">
      <c r="A9" s="787" t="s">
        <v>486</v>
      </c>
      <c r="B9" s="755" t="s">
        <v>147</v>
      </c>
      <c r="C9" s="747" t="s">
        <v>487</v>
      </c>
      <c r="D9" s="564" t="s">
        <v>148</v>
      </c>
      <c r="E9" s="564" t="s">
        <v>151</v>
      </c>
      <c r="F9" s="743" t="s">
        <v>829</v>
      </c>
      <c r="G9" s="747" t="s">
        <v>7</v>
      </c>
      <c r="H9" s="746" t="s">
        <v>8</v>
      </c>
      <c r="I9" s="781" t="s">
        <v>491</v>
      </c>
    </row>
    <row r="10" spans="1:9" s="275" customFormat="1" ht="15.75">
      <c r="A10" s="788"/>
      <c r="B10" s="750"/>
      <c r="C10" s="748"/>
      <c r="D10" s="285" t="s">
        <v>149</v>
      </c>
      <c r="E10" s="285" t="s">
        <v>154</v>
      </c>
      <c r="F10" s="744"/>
      <c r="G10" s="748"/>
      <c r="H10" s="741"/>
      <c r="I10" s="782"/>
    </row>
    <row r="11" spans="1:9" s="275" customFormat="1" ht="15.75">
      <c r="A11" s="788"/>
      <c r="B11" s="750"/>
      <c r="C11" s="748"/>
      <c r="D11" s="285" t="s">
        <v>150</v>
      </c>
      <c r="E11" s="285" t="s">
        <v>152</v>
      </c>
      <c r="F11" s="744"/>
      <c r="G11" s="748"/>
      <c r="H11" s="741"/>
      <c r="I11" s="782"/>
    </row>
    <row r="12" spans="1:9" s="275" customFormat="1" ht="15.75">
      <c r="A12" s="788"/>
      <c r="B12" s="750"/>
      <c r="C12" s="748"/>
      <c r="D12" s="285" t="str">
        <f>'Obrazac 2_NP'!D12</f>
        <v>____godinu</v>
      </c>
      <c r="E12" s="285" t="s">
        <v>153</v>
      </c>
      <c r="F12" s="565" t="s">
        <v>830</v>
      </c>
      <c r="G12" s="748"/>
      <c r="H12" s="741"/>
      <c r="I12" s="782"/>
    </row>
    <row r="13" spans="1:9" s="395" customFormat="1" ht="16.5" thickBot="1">
      <c r="A13" s="789"/>
      <c r="B13" s="751"/>
      <c r="C13" s="749"/>
      <c r="D13" s="566"/>
      <c r="E13" s="566" t="s">
        <v>128</v>
      </c>
      <c r="F13" s="567"/>
      <c r="G13" s="749"/>
      <c r="H13" s="742"/>
      <c r="I13" s="783"/>
    </row>
    <row r="14" spans="1:9" s="571" customFormat="1" ht="13.5" thickBot="1">
      <c r="A14" s="568">
        <v>1</v>
      </c>
      <c r="B14" s="569">
        <v>2</v>
      </c>
      <c r="C14" s="569">
        <v>3</v>
      </c>
      <c r="D14" s="569">
        <v>4</v>
      </c>
      <c r="E14" s="569">
        <v>5</v>
      </c>
      <c r="F14" s="569">
        <v>6</v>
      </c>
      <c r="G14" s="569">
        <v>7</v>
      </c>
      <c r="H14" s="569">
        <v>8</v>
      </c>
      <c r="I14" s="570">
        <v>9</v>
      </c>
    </row>
    <row r="15" spans="1:9" s="275" customFormat="1" ht="16.5" thickBot="1">
      <c r="A15" s="572" t="s">
        <v>172</v>
      </c>
      <c r="B15" s="573" t="s">
        <v>129</v>
      </c>
      <c r="C15" s="574"/>
      <c r="D15" s="606">
        <f>'Obrazac 2_NP'!D15+2_PPN1!D15+2_PPN2!D15+2_PPN3!D15+2_PPN4!D15+2_PPN5!D15+2_PPN6!D15+2_PPN7!D15+2_PPN8!D15+2_PPN9!D15+2_PPN10!D15+2_PPN11!D15+2_PPN12!D15+2_PPN13!D15+2_PPN14!D15+2_PPN15!D15+2_PPN16!D15+2_PPN17!D15+2_PPN18!D15+2_PPN19!D15+2_PPN20!D15</f>
        <v>0</v>
      </c>
      <c r="E15" s="606">
        <f>'Obrazac 2_NP'!E15+2_PPN1!E15+2_PPN2!E15+2_PPN3!E15+2_PPN4!E15+2_PPN5!E15+2_PPN6!E15+2_PPN7!E15+2_PPN8!E15+2_PPN9!E15+2_PPN10!E15+2_PPN11!E15+2_PPN12!E15+2_PPN13!E15+2_PPN14!E15+2_PPN15!E15+2_PPN16!E15+2_PPN17!E15+2_PPN18!E15+2_PPN19!E15+2_PPN20!E15</f>
        <v>0</v>
      </c>
      <c r="F15" s="606">
        <f>'Obrazac 2_NP'!F15+2_PPN1!F15+2_PPN2!F15+2_PPN3!F15+2_PPN4!F15+2_PPN5!F15+2_PPN6!F15+2_PPN7!F15+2_PPN8!F15+2_PPN9!F15+2_PPN10!F15+2_PPN11!F15+2_PPN12!F15+2_PPN13!F15+2_PPN14!F15+2_PPN15!F15+2_PPN16!F15+2_PPN17!F15+2_PPN18!F15+2_PPN19!F15+2_PPN20!F15</f>
        <v>0</v>
      </c>
      <c r="G15" s="606">
        <f>'Obrazac 2_NP'!G15+2_PPN1!G15+2_PPN2!G15+2_PPN3!G15+2_PPN4!G15+2_PPN5!G15+2_PPN6!G15+2_PPN7!G15+2_PPN8!G15+2_PPN9!G15+2_PPN10!G15+2_PPN11!G15+2_PPN12!G15+2_PPN13!G15+2_PPN14!G15+2_PPN15!G15+2_PPN16!G15+2_PPN17!G15+2_PPN18!G15+2_PPN19!G15+2_PPN20!G15</f>
        <v>0</v>
      </c>
      <c r="H15" s="606">
        <f>'Obrazac 2_NP'!H15+2_PPN1!H15+2_PPN2!H15+2_PPN3!H15+2_PPN4!H15+2_PPN5!H15+2_PPN6!H15+2_PPN7!H15+2_PPN8!H15+2_PPN9!H15+2_PPN10!H15+2_PPN11!H15+2_PPN12!H15+2_PPN13!H15+2_PPN14!H15+2_PPN15!H15+2_PPN16!H15+2_PPN17!H15+2_PPN18!H15+2_PPN19!H15+2_PPN20!H15</f>
        <v>0</v>
      </c>
      <c r="I15" s="606" t="e">
        <f>'Obrazac 2_NP'!I15+2_PPN1!I15+2_PPN2!I15+2_PPN3!I15+2_PPN4!I15+2_PPN5!I15+2_PPN6!I15+2_PPN7!I15+2_PPN8!I15+2_PPN9!I15+2_PPN10!I15+2_PPN11!I15+2_PPN12!I15+2_PPN13!I15+2_PPN14!I15+2_PPN15!I15+2_PPN16!I15+2_PPN17!I15+2_PPN18!I15+2_PPN19!I15+2_PPN20!I15</f>
        <v>#DIV/0!</v>
      </c>
    </row>
    <row r="16" spans="1:9" s="275" customFormat="1" ht="15">
      <c r="A16" s="575" t="s">
        <v>130</v>
      </c>
      <c r="B16" s="576" t="s">
        <v>185</v>
      </c>
      <c r="C16" s="577">
        <v>611100</v>
      </c>
      <c r="D16" s="607">
        <f>'Obrazac 2_NP'!D16+2_PPN1!D16+2_PPN2!D16+2_PPN3!D16+2_PPN4!D16+2_PPN5!D16+2_PPN6!D16+2_PPN7!D16+2_PPN8!D16+2_PPN9!D16+2_PPN10!D16+2_PPN11!D16+2_PPN12!D16+2_PPN13!D16+2_PPN14!D16+2_PPN15!D16+2_PPN16!D16+2_PPN17!D16+2_PPN18!D16+2_PPN19!D16+2_PPN20!D16</f>
        <v>0</v>
      </c>
      <c r="E16" s="607">
        <f>'Obrazac 2_NP'!E16+2_PPN1!E16+2_PPN2!E16+2_PPN3!E16+2_PPN4!E16+2_PPN5!E16+2_PPN6!E16+2_PPN7!E16+2_PPN8!E16+2_PPN9!E16+2_PPN10!E16+2_PPN11!E16+2_PPN12!E16+2_PPN13!E16+2_PPN14!E16+2_PPN15!E16+2_PPN16!E16+2_PPN17!E16+2_PPN18!E16+2_PPN19!E16+2_PPN20!E16</f>
        <v>0</v>
      </c>
      <c r="F16" s="607">
        <f>'Obrazac 2_NP'!F16+2_PPN1!F16+2_PPN2!F16+2_PPN3!F16+2_PPN4!F16+2_PPN5!F16+2_PPN6!F16+2_PPN7!F16+2_PPN8!F16+2_PPN9!F16+2_PPN10!F16+2_PPN11!F16+2_PPN12!F16+2_PPN13!F16+2_PPN14!F16+2_PPN15!F16+2_PPN16!F16+2_PPN17!F16+2_PPN18!F16+2_PPN19!F16+2_PPN20!F16</f>
        <v>0</v>
      </c>
      <c r="G16" s="607">
        <f>'Obrazac 2_NP'!G16+2_PPN1!G16+2_PPN2!G16+2_PPN3!G16+2_PPN4!G16+2_PPN5!G16+2_PPN6!G16+2_PPN7!G16+2_PPN8!G16+2_PPN9!G16+2_PPN10!G16+2_PPN11!G16+2_PPN12!G16+2_PPN13!G16+2_PPN14!G16+2_PPN15!G16+2_PPN16!G16+2_PPN17!G16+2_PPN18!G16+2_PPN19!G16+2_PPN20!G16</f>
        <v>0</v>
      </c>
      <c r="H16" s="607">
        <f>'Obrazac 2_NP'!H16+2_PPN1!H16+2_PPN2!H16+2_PPN3!H16+2_PPN4!H16+2_PPN5!H16+2_PPN6!H16+2_PPN7!H16+2_PPN8!H16+2_PPN9!H16+2_PPN10!H16+2_PPN11!H16+2_PPN12!H16+2_PPN13!H16+2_PPN14!H16+2_PPN15!H16+2_PPN16!H16+2_PPN17!H16+2_PPN18!H16+2_PPN19!H16+2_PPN20!H16</f>
        <v>0</v>
      </c>
      <c r="I16" s="608" t="e">
        <f>'Obrazac 2_NP'!I16+2_PPN1!I16+2_PPN2!I16+2_PPN3!I16+2_PPN4!I16+2_PPN5!I16+2_PPN6!I16+2_PPN7!I16+2_PPN8!I16+2_PPN9!I16+2_PPN10!I16+2_PPN11!I16+2_PPN12!I16+2_PPN13!I16+2_PPN14!I16+2_PPN15!I16+2_PPN16!I16+2_PPN17!I16+2_PPN18!I16+2_PPN19!I16+2_PPN20!I16</f>
        <v>#DIV/0!</v>
      </c>
    </row>
    <row r="17" spans="1:9" s="275" customFormat="1" ht="15">
      <c r="A17" s="578" t="s">
        <v>131</v>
      </c>
      <c r="B17" s="579" t="s">
        <v>186</v>
      </c>
      <c r="C17" s="580">
        <v>611200</v>
      </c>
      <c r="D17" s="609">
        <f>'Obrazac 2_NP'!D17+2_PPN1!D17+2_PPN2!D17+2_PPN3!D17+2_PPN4!D17+2_PPN5!D17+2_PPN6!D17+2_PPN7!D17+2_PPN8!D17+2_PPN9!D17+2_PPN10!D17+2_PPN11!D17+2_PPN12!D17+2_PPN13!D17+2_PPN14!D17+2_PPN15!D17+2_PPN16!D17+2_PPN17!D17+2_PPN18!D17+2_PPN19!D17+2_PPN20!D17</f>
        <v>0</v>
      </c>
      <c r="E17" s="609">
        <f>'Obrazac 2_NP'!E17+2_PPN1!E17+2_PPN2!E17+2_PPN3!E17+2_PPN4!E17+2_PPN5!E17+2_PPN6!E17+2_PPN7!E17+2_PPN8!E17+2_PPN9!E17+2_PPN10!E17+2_PPN11!E17+2_PPN12!E17+2_PPN13!E17+2_PPN14!E17+2_PPN15!E17+2_PPN16!E17+2_PPN17!E17+2_PPN18!E17+2_PPN19!E17+2_PPN20!E17</f>
        <v>0</v>
      </c>
      <c r="F17" s="609">
        <f>'Obrazac 2_NP'!F17+2_PPN1!F17+2_PPN2!F17+2_PPN3!F17+2_PPN4!F17+2_PPN5!F17+2_PPN6!F17+2_PPN7!F17+2_PPN8!F17+2_PPN9!F17+2_PPN10!F17+2_PPN11!F17+2_PPN12!F17+2_PPN13!F17+2_PPN14!F17+2_PPN15!F17+2_PPN16!F17+2_PPN17!F17+2_PPN18!F17+2_PPN19!F17+2_PPN20!F17</f>
        <v>0</v>
      </c>
      <c r="G17" s="609">
        <f>'Obrazac 2_NP'!G17+2_PPN1!G17+2_PPN2!G17+2_PPN3!G17+2_PPN4!G17+2_PPN5!G17+2_PPN6!G17+2_PPN7!G17+2_PPN8!G17+2_PPN9!G17+2_PPN10!G17+2_PPN11!G17+2_PPN12!G17+2_PPN13!G17+2_PPN14!G17+2_PPN15!G17+2_PPN16!G17+2_PPN17!G17+2_PPN18!G17+2_PPN19!G17+2_PPN20!G17</f>
        <v>0</v>
      </c>
      <c r="H17" s="609">
        <f>'Obrazac 2_NP'!H17+2_PPN1!H17+2_PPN2!H17+2_PPN3!H17+2_PPN4!H17+2_PPN5!H17+2_PPN6!H17+2_PPN7!H17+2_PPN8!H17+2_PPN9!H17+2_PPN10!H17+2_PPN11!H17+2_PPN12!H17+2_PPN13!H17+2_PPN14!H17+2_PPN15!H17+2_PPN16!H17+2_PPN17!H17+2_PPN18!H17+2_PPN19!H17+2_PPN20!H17</f>
        <v>0</v>
      </c>
      <c r="I17" s="610" t="e">
        <f>'Obrazac 2_NP'!I17+2_PPN1!I17+2_PPN2!I17+2_PPN3!I17+2_PPN4!I17+2_PPN5!I17+2_PPN6!I17+2_PPN7!I17+2_PPN8!I17+2_PPN9!I17+2_PPN10!I17+2_PPN11!I17+2_PPN12!I17+2_PPN13!I17+2_PPN14!I17+2_PPN15!I17+2_PPN16!I17+2_PPN17!I17+2_PPN18!I17+2_PPN19!I17+2_PPN20!I17</f>
        <v>#DIV/0!</v>
      </c>
    </row>
    <row r="18" spans="1:9" s="275" customFormat="1" ht="15">
      <c r="A18" s="578" t="s">
        <v>132</v>
      </c>
      <c r="B18" s="579" t="s">
        <v>187</v>
      </c>
      <c r="C18" s="580">
        <v>613100</v>
      </c>
      <c r="D18" s="609">
        <f>'Obrazac 2_NP'!D18+2_PPN1!D18+2_PPN2!D18+2_PPN3!D18+2_PPN4!D18+2_PPN5!D18+2_PPN6!D18+2_PPN7!D18+2_PPN8!D18+2_PPN9!D18+2_PPN10!D18+2_PPN11!D18+2_PPN12!D18+2_PPN13!D18+2_PPN14!D18+2_PPN15!D18+2_PPN16!D18+2_PPN17!D18+2_PPN18!D18+2_PPN19!D18+2_PPN20!D18</f>
        <v>0</v>
      </c>
      <c r="E18" s="609">
        <f>'Obrazac 2_NP'!E18+2_PPN1!E18+2_PPN2!E18+2_PPN3!E18+2_PPN4!E18+2_PPN5!E18+2_PPN6!E18+2_PPN7!E18+2_PPN8!E18+2_PPN9!E18+2_PPN10!E18+2_PPN11!E18+2_PPN12!E18+2_PPN13!E18+2_PPN14!E18+2_PPN15!E18+2_PPN16!E18+2_PPN17!E18+2_PPN18!E18+2_PPN19!E18+2_PPN20!E18</f>
        <v>0</v>
      </c>
      <c r="F18" s="609">
        <f>'Obrazac 2_NP'!F18+2_PPN1!F18+2_PPN2!F18+2_PPN3!F18+2_PPN4!F18+2_PPN5!F18+2_PPN6!F18+2_PPN7!F18+2_PPN8!F18+2_PPN9!F18+2_PPN10!F18+2_PPN11!F18+2_PPN12!F18+2_PPN13!F18+2_PPN14!F18+2_PPN15!F18+2_PPN16!F18+2_PPN17!F18+2_PPN18!F18+2_PPN19!F18+2_PPN20!F18</f>
        <v>0</v>
      </c>
      <c r="G18" s="609">
        <f>'Obrazac 2_NP'!G18+2_PPN1!G18+2_PPN2!G18+2_PPN3!G18+2_PPN4!G18+2_PPN5!G18+2_PPN6!G18+2_PPN7!G18+2_PPN8!G18+2_PPN9!G18+2_PPN10!G18+2_PPN11!G18+2_PPN12!G18+2_PPN13!G18+2_PPN14!G18+2_PPN15!G18+2_PPN16!G18+2_PPN17!G18+2_PPN18!G18+2_PPN19!G18+2_PPN20!G18</f>
        <v>0</v>
      </c>
      <c r="H18" s="609">
        <f>'Obrazac 2_NP'!H18+2_PPN1!H18+2_PPN2!H18+2_PPN3!H18+2_PPN4!H18+2_PPN5!H18+2_PPN6!H18+2_PPN7!H18+2_PPN8!H18+2_PPN9!H18+2_PPN10!H18+2_PPN11!H18+2_PPN12!H18+2_PPN13!H18+2_PPN14!H18+2_PPN15!H18+2_PPN16!H18+2_PPN17!H18+2_PPN18!H18+2_PPN19!H18+2_PPN20!H18</f>
        <v>0</v>
      </c>
      <c r="I18" s="610" t="e">
        <f>'Obrazac 2_NP'!I18+2_PPN1!I18+2_PPN2!I18+2_PPN3!I18+2_PPN4!I18+2_PPN5!I18+2_PPN6!I18+2_PPN7!I18+2_PPN8!I18+2_PPN9!I18+2_PPN10!I18+2_PPN11!I18+2_PPN12!I18+2_PPN13!I18+2_PPN14!I18+2_PPN15!I18+2_PPN16!I18+2_PPN17!I18+2_PPN18!I18+2_PPN19!I18+2_PPN20!I18</f>
        <v>#DIV/0!</v>
      </c>
    </row>
    <row r="19" spans="1:9" s="275" customFormat="1" ht="15">
      <c r="A19" s="578" t="s">
        <v>133</v>
      </c>
      <c r="B19" s="579" t="s">
        <v>188</v>
      </c>
      <c r="C19" s="580">
        <v>613200</v>
      </c>
      <c r="D19" s="609">
        <f>'Obrazac 2_NP'!D19+2_PPN1!D19+2_PPN2!D19+2_PPN3!D19+2_PPN4!D19+2_PPN5!D19+2_PPN6!D19+2_PPN7!D19+2_PPN8!D19+2_PPN9!D19+2_PPN10!D19+2_PPN11!D19+2_PPN12!D19+2_PPN13!D19+2_PPN14!D19+2_PPN15!D19+2_PPN16!D19+2_PPN17!D19+2_PPN18!D19+2_PPN19!D19+2_PPN20!D19</f>
        <v>0</v>
      </c>
      <c r="E19" s="609">
        <f>'Obrazac 2_NP'!E19+2_PPN1!E19+2_PPN2!E19+2_PPN3!E19+2_PPN4!E19+2_PPN5!E19+2_PPN6!E19+2_PPN7!E19+2_PPN8!E19+2_PPN9!E19+2_PPN10!E19+2_PPN11!E19+2_PPN12!E19+2_PPN13!E19+2_PPN14!E19+2_PPN15!E19+2_PPN16!E19+2_PPN17!E19+2_PPN18!E19+2_PPN19!E19+2_PPN20!E19</f>
        <v>0</v>
      </c>
      <c r="F19" s="609">
        <f>'Obrazac 2_NP'!F19+2_PPN1!F19+2_PPN2!F19+2_PPN3!F19+2_PPN4!F19+2_PPN5!F19+2_PPN6!F19+2_PPN7!F19+2_PPN8!F19+2_PPN9!F19+2_PPN10!F19+2_PPN11!F19+2_PPN12!F19+2_PPN13!F19+2_PPN14!F19+2_PPN15!F19+2_PPN16!F19+2_PPN17!F19+2_PPN18!F19+2_PPN19!F19+2_PPN20!F19</f>
        <v>0</v>
      </c>
      <c r="G19" s="609">
        <f>'Obrazac 2_NP'!G19+2_PPN1!G19+2_PPN2!G19+2_PPN3!G19+2_PPN4!G19+2_PPN5!G19+2_PPN6!G19+2_PPN7!G19+2_PPN8!G19+2_PPN9!G19+2_PPN10!G19+2_PPN11!G19+2_PPN12!G19+2_PPN13!G19+2_PPN14!G19+2_PPN15!G19+2_PPN16!G19+2_PPN17!G19+2_PPN18!G19+2_PPN19!G19+2_PPN20!G19</f>
        <v>0</v>
      </c>
      <c r="H19" s="609">
        <f>'Obrazac 2_NP'!H19+2_PPN1!H19+2_PPN2!H19+2_PPN3!H19+2_PPN4!H19+2_PPN5!H19+2_PPN6!H19+2_PPN7!H19+2_PPN8!H19+2_PPN9!H19+2_PPN10!H19+2_PPN11!H19+2_PPN12!H19+2_PPN13!H19+2_PPN14!H19+2_PPN15!H19+2_PPN16!H19+2_PPN17!H19+2_PPN18!H19+2_PPN19!H19+2_PPN20!H19</f>
        <v>0</v>
      </c>
      <c r="I19" s="610" t="e">
        <f>'Obrazac 2_NP'!I19+2_PPN1!I19+2_PPN2!I19+2_PPN3!I19+2_PPN4!I19+2_PPN5!I19+2_PPN6!I19+2_PPN7!I19+2_PPN8!I19+2_PPN9!I19+2_PPN10!I19+2_PPN11!I19+2_PPN12!I19+2_PPN13!I19+2_PPN14!I19+2_PPN15!I19+2_PPN16!I19+2_PPN17!I19+2_PPN18!I19+2_PPN19!I19+2_PPN20!I19</f>
        <v>#DIV/0!</v>
      </c>
    </row>
    <row r="20" spans="1:9" s="275" customFormat="1" ht="15">
      <c r="A20" s="578" t="s">
        <v>134</v>
      </c>
      <c r="B20" s="579" t="s">
        <v>189</v>
      </c>
      <c r="C20" s="580">
        <v>613300</v>
      </c>
      <c r="D20" s="609">
        <f>'Obrazac 2_NP'!D20+2_PPN1!D20+2_PPN2!D20+2_PPN3!D20+2_PPN4!D20+2_PPN5!D20+2_PPN6!D20+2_PPN7!D20+2_PPN8!D20+2_PPN9!D20+2_PPN10!D20+2_PPN11!D20+2_PPN12!D20+2_PPN13!D20+2_PPN14!D20+2_PPN15!D20+2_PPN16!D20+2_PPN17!D20+2_PPN18!D20+2_PPN19!D20+2_PPN20!D20</f>
        <v>0</v>
      </c>
      <c r="E20" s="609">
        <f>'Obrazac 2_NP'!E20+2_PPN1!E20+2_PPN2!E20+2_PPN3!E20+2_PPN4!E20+2_PPN5!E20+2_PPN6!E20+2_PPN7!E20+2_PPN8!E20+2_PPN9!E20+2_PPN10!E20+2_PPN11!E20+2_PPN12!E20+2_PPN13!E20+2_PPN14!E20+2_PPN15!E20+2_PPN16!E20+2_PPN17!E20+2_PPN18!E20+2_PPN19!E20+2_PPN20!E20</f>
        <v>0</v>
      </c>
      <c r="F20" s="609">
        <f>'Obrazac 2_NP'!F20+2_PPN1!F20+2_PPN2!F20+2_PPN3!F20+2_PPN4!F20+2_PPN5!F20+2_PPN6!F20+2_PPN7!F20+2_PPN8!F20+2_PPN9!F20+2_PPN10!F20+2_PPN11!F20+2_PPN12!F20+2_PPN13!F20+2_PPN14!F20+2_PPN15!F20+2_PPN16!F20+2_PPN17!F20+2_PPN18!F20+2_PPN19!F20+2_PPN20!F20</f>
        <v>0</v>
      </c>
      <c r="G20" s="609">
        <f>'Obrazac 2_NP'!G20+2_PPN1!G20+2_PPN2!G20+2_PPN3!G20+2_PPN4!G20+2_PPN5!G20+2_PPN6!G20+2_PPN7!G20+2_PPN8!G20+2_PPN9!G20+2_PPN10!G20+2_PPN11!G20+2_PPN12!G20+2_PPN13!G20+2_PPN14!G20+2_PPN15!G20+2_PPN16!G20+2_PPN17!G20+2_PPN18!G20+2_PPN19!G20+2_PPN20!G20</f>
        <v>0</v>
      </c>
      <c r="H20" s="609">
        <f>'Obrazac 2_NP'!H20+2_PPN1!H20+2_PPN2!H20+2_PPN3!H20+2_PPN4!H20+2_PPN5!H20+2_PPN6!H20+2_PPN7!H20+2_PPN8!H20+2_PPN9!H20+2_PPN10!H20+2_PPN11!H20+2_PPN12!H20+2_PPN13!H20+2_PPN14!H20+2_PPN15!H20+2_PPN16!H20+2_PPN17!H20+2_PPN18!H20+2_PPN19!H20+2_PPN20!H20</f>
        <v>0</v>
      </c>
      <c r="I20" s="610" t="e">
        <f>'Obrazac 2_NP'!I20+2_PPN1!I20+2_PPN2!I20+2_PPN3!I20+2_PPN4!I20+2_PPN5!I20+2_PPN6!I20+2_PPN7!I20+2_PPN8!I20+2_PPN9!I20+2_PPN10!I20+2_PPN11!I20+2_PPN12!I20+2_PPN13!I20+2_PPN14!I20+2_PPN15!I20+2_PPN16!I20+2_PPN17!I20+2_PPN18!I20+2_PPN19!I20+2_PPN20!I20</f>
        <v>#DIV/0!</v>
      </c>
    </row>
    <row r="21" spans="1:9" s="275" customFormat="1" ht="15">
      <c r="A21" s="578" t="s">
        <v>135</v>
      </c>
      <c r="B21" s="579" t="s">
        <v>190</v>
      </c>
      <c r="C21" s="580">
        <v>613400</v>
      </c>
      <c r="D21" s="609">
        <f>'Obrazac 2_NP'!D21+2_PPN1!D21+2_PPN2!D21+2_PPN3!D21+2_PPN4!D21+2_PPN5!D21+2_PPN6!D21+2_PPN7!D21+2_PPN8!D21+2_PPN9!D21+2_PPN10!D21+2_PPN11!D21+2_PPN12!D21+2_PPN13!D21+2_PPN14!D21+2_PPN15!D21+2_PPN16!D21+2_PPN17!D21+2_PPN18!D21+2_PPN19!D21+2_PPN20!D21</f>
        <v>0</v>
      </c>
      <c r="E21" s="609">
        <f>'Obrazac 2_NP'!E21+2_PPN1!E21+2_PPN2!E21+2_PPN3!E21+2_PPN4!E21+2_PPN5!E21+2_PPN6!E21+2_PPN7!E21+2_PPN8!E21+2_PPN9!E21+2_PPN10!E21+2_PPN11!E21+2_PPN12!E21+2_PPN13!E21+2_PPN14!E21+2_PPN15!E21+2_PPN16!E21+2_PPN17!E21+2_PPN18!E21+2_PPN19!E21+2_PPN20!E21</f>
        <v>0</v>
      </c>
      <c r="F21" s="609">
        <f>'Obrazac 2_NP'!F21+2_PPN1!F21+2_PPN2!F21+2_PPN3!F21+2_PPN4!F21+2_PPN5!F21+2_PPN6!F21+2_PPN7!F21+2_PPN8!F21+2_PPN9!F21+2_PPN10!F21+2_PPN11!F21+2_PPN12!F21+2_PPN13!F21+2_PPN14!F21+2_PPN15!F21+2_PPN16!F21+2_PPN17!F21+2_PPN18!F21+2_PPN19!F21+2_PPN20!F21</f>
        <v>0</v>
      </c>
      <c r="G21" s="609">
        <f>'Obrazac 2_NP'!G21+2_PPN1!G21+2_PPN2!G21+2_PPN3!G21+2_PPN4!G21+2_PPN5!G21+2_PPN6!G21+2_PPN7!G21+2_PPN8!G21+2_PPN9!G21+2_PPN10!G21+2_PPN11!G21+2_PPN12!G21+2_PPN13!G21+2_PPN14!G21+2_PPN15!G21+2_PPN16!G21+2_PPN17!G21+2_PPN18!G21+2_PPN19!G21+2_PPN20!G21</f>
        <v>0</v>
      </c>
      <c r="H21" s="609">
        <f>'Obrazac 2_NP'!H21+2_PPN1!H21+2_PPN2!H21+2_PPN3!H21+2_PPN4!H21+2_PPN5!H21+2_PPN6!H21+2_PPN7!H21+2_PPN8!H21+2_PPN9!H21+2_PPN10!H21+2_PPN11!H21+2_PPN12!H21+2_PPN13!H21+2_PPN14!H21+2_PPN15!H21+2_PPN16!H21+2_PPN17!H21+2_PPN18!H21+2_PPN19!H21+2_PPN20!H21</f>
        <v>0</v>
      </c>
      <c r="I21" s="610" t="e">
        <f>'Obrazac 2_NP'!I21+2_PPN1!I21+2_PPN2!I21+2_PPN3!I21+2_PPN4!I21+2_PPN5!I21+2_PPN6!I21+2_PPN7!I21+2_PPN8!I21+2_PPN9!I21+2_PPN10!I21+2_PPN11!I21+2_PPN12!I21+2_PPN13!I21+2_PPN14!I21+2_PPN15!I21+2_PPN16!I21+2_PPN17!I21+2_PPN18!I21+2_PPN19!I21+2_PPN20!I21</f>
        <v>#DIV/0!</v>
      </c>
    </row>
    <row r="22" spans="1:9" s="275" customFormat="1" ht="15">
      <c r="A22" s="578" t="s">
        <v>136</v>
      </c>
      <c r="B22" s="579" t="s">
        <v>191</v>
      </c>
      <c r="C22" s="580">
        <v>613500</v>
      </c>
      <c r="D22" s="609">
        <f>'Obrazac 2_NP'!D22+2_PPN1!D22+2_PPN2!D22+2_PPN3!D22+2_PPN4!D22+2_PPN5!D22+2_PPN6!D22+2_PPN7!D22+2_PPN8!D22+2_PPN9!D22+2_PPN10!D22+2_PPN11!D22+2_PPN12!D22+2_PPN13!D22+2_PPN14!D22+2_PPN15!D22+2_PPN16!D22+2_PPN17!D22+2_PPN18!D22+2_PPN19!D22+2_PPN20!D22</f>
        <v>0</v>
      </c>
      <c r="E22" s="609">
        <f>'Obrazac 2_NP'!E22+2_PPN1!E22+2_PPN2!E22+2_PPN3!E22+2_PPN4!E22+2_PPN5!E22+2_PPN6!E22+2_PPN7!E22+2_PPN8!E22+2_PPN9!E22+2_PPN10!E22+2_PPN11!E22+2_PPN12!E22+2_PPN13!E22+2_PPN14!E22+2_PPN15!E22+2_PPN16!E22+2_PPN17!E22+2_PPN18!E22+2_PPN19!E22+2_PPN20!E22</f>
        <v>0</v>
      </c>
      <c r="F22" s="609">
        <f>'Obrazac 2_NP'!F22+2_PPN1!F22+2_PPN2!F22+2_PPN3!F22+2_PPN4!F22+2_PPN5!F22+2_PPN6!F22+2_PPN7!F22+2_PPN8!F22+2_PPN9!F22+2_PPN10!F22+2_PPN11!F22+2_PPN12!F22+2_PPN13!F22+2_PPN14!F22+2_PPN15!F22+2_PPN16!F22+2_PPN17!F22+2_PPN18!F22+2_PPN19!F22+2_PPN20!F22</f>
        <v>0</v>
      </c>
      <c r="G22" s="609">
        <f>'Obrazac 2_NP'!G22+2_PPN1!G22+2_PPN2!G22+2_PPN3!G22+2_PPN4!G22+2_PPN5!G22+2_PPN6!G22+2_PPN7!G22+2_PPN8!G22+2_PPN9!G22+2_PPN10!G22+2_PPN11!G22+2_PPN12!G22+2_PPN13!G22+2_PPN14!G22+2_PPN15!G22+2_PPN16!G22+2_PPN17!G22+2_PPN18!G22+2_PPN19!G22+2_PPN20!G22</f>
        <v>0</v>
      </c>
      <c r="H22" s="609">
        <f>'Obrazac 2_NP'!H22+2_PPN1!H22+2_PPN2!H22+2_PPN3!H22+2_PPN4!H22+2_PPN5!H22+2_PPN6!H22+2_PPN7!H22+2_PPN8!H22+2_PPN9!H22+2_PPN10!H22+2_PPN11!H22+2_PPN12!H22+2_PPN13!H22+2_PPN14!H22+2_PPN15!H22+2_PPN16!H22+2_PPN17!H22+2_PPN18!H22+2_PPN19!H22+2_PPN20!H22</f>
        <v>0</v>
      </c>
      <c r="I22" s="610" t="e">
        <f>'Obrazac 2_NP'!I22+2_PPN1!I22+2_PPN2!I22+2_PPN3!I22+2_PPN4!I22+2_PPN5!I22+2_PPN6!I22+2_PPN7!I22+2_PPN8!I22+2_PPN9!I22+2_PPN10!I22+2_PPN11!I22+2_PPN12!I22+2_PPN13!I22+2_PPN14!I22+2_PPN15!I22+2_PPN16!I22+2_PPN17!I22+2_PPN18!I22+2_PPN19!I22+2_PPN20!I22</f>
        <v>#DIV/0!</v>
      </c>
    </row>
    <row r="23" spans="1:9" s="275" customFormat="1" ht="15">
      <c r="A23" s="578" t="s">
        <v>137</v>
      </c>
      <c r="B23" s="579" t="s">
        <v>192</v>
      </c>
      <c r="C23" s="580">
        <v>613600</v>
      </c>
      <c r="D23" s="609">
        <f>'Obrazac 2_NP'!D23+2_PPN1!D23+2_PPN2!D23+2_PPN3!D23+2_PPN4!D23+2_PPN5!D23+2_PPN6!D23+2_PPN7!D23+2_PPN8!D23+2_PPN9!D23+2_PPN10!D23+2_PPN11!D23+2_PPN12!D23+2_PPN13!D23+2_PPN14!D23+2_PPN15!D23+2_PPN16!D23+2_PPN17!D23+2_PPN18!D23+2_PPN19!D23+2_PPN20!D23</f>
        <v>0</v>
      </c>
      <c r="E23" s="609">
        <f>'Obrazac 2_NP'!E23+2_PPN1!E23+2_PPN2!E23+2_PPN3!E23+2_PPN4!E23+2_PPN5!E23+2_PPN6!E23+2_PPN7!E23+2_PPN8!E23+2_PPN9!E23+2_PPN10!E23+2_PPN11!E23+2_PPN12!E23+2_PPN13!E23+2_PPN14!E23+2_PPN15!E23+2_PPN16!E23+2_PPN17!E23+2_PPN18!E23+2_PPN19!E23+2_PPN20!E23</f>
        <v>0</v>
      </c>
      <c r="F23" s="609">
        <f>'Obrazac 2_NP'!F23+2_PPN1!F23+2_PPN2!F23+2_PPN3!F23+2_PPN4!F23+2_PPN5!F23+2_PPN6!F23+2_PPN7!F23+2_PPN8!F23+2_PPN9!F23+2_PPN10!F23+2_PPN11!F23+2_PPN12!F23+2_PPN13!F23+2_PPN14!F23+2_PPN15!F23+2_PPN16!F23+2_PPN17!F23+2_PPN18!F23+2_PPN19!F23+2_PPN20!F23</f>
        <v>0</v>
      </c>
      <c r="G23" s="609">
        <f>'Obrazac 2_NP'!G23+2_PPN1!G23+2_PPN2!G23+2_PPN3!G23+2_PPN4!G23+2_PPN5!G23+2_PPN6!G23+2_PPN7!G23+2_PPN8!G23+2_PPN9!G23+2_PPN10!G23+2_PPN11!G23+2_PPN12!G23+2_PPN13!G23+2_PPN14!G23+2_PPN15!G23+2_PPN16!G23+2_PPN17!G23+2_PPN18!G23+2_PPN19!G23+2_PPN20!G23</f>
        <v>0</v>
      </c>
      <c r="H23" s="609">
        <f>'Obrazac 2_NP'!H23+2_PPN1!H23+2_PPN2!H23+2_PPN3!H23+2_PPN4!H23+2_PPN5!H23+2_PPN6!H23+2_PPN7!H23+2_PPN8!H23+2_PPN9!H23+2_PPN10!H23+2_PPN11!H23+2_PPN12!H23+2_PPN13!H23+2_PPN14!H23+2_PPN15!H23+2_PPN16!H23+2_PPN17!H23+2_PPN18!H23+2_PPN19!H23+2_PPN20!H23</f>
        <v>0</v>
      </c>
      <c r="I23" s="610" t="e">
        <f>'Obrazac 2_NP'!I23+2_PPN1!I23+2_PPN2!I23+2_PPN3!I23+2_PPN4!I23+2_PPN5!I23+2_PPN6!I23+2_PPN7!I23+2_PPN8!I23+2_PPN9!I23+2_PPN10!I23+2_PPN11!I23+2_PPN12!I23+2_PPN13!I23+2_PPN14!I23+2_PPN15!I23+2_PPN16!I23+2_PPN17!I23+2_PPN18!I23+2_PPN19!I23+2_PPN20!I23</f>
        <v>#DIV/0!</v>
      </c>
    </row>
    <row r="24" spans="1:9" s="275" customFormat="1" ht="15">
      <c r="A24" s="578" t="s">
        <v>138</v>
      </c>
      <c r="B24" s="579" t="s">
        <v>193</v>
      </c>
      <c r="C24" s="580">
        <v>613700</v>
      </c>
      <c r="D24" s="609">
        <f>'Obrazac 2_NP'!D24+2_PPN1!D24+2_PPN2!D24+2_PPN3!D24+2_PPN4!D24+2_PPN5!D24+2_PPN6!D24+2_PPN7!D24+2_PPN8!D24+2_PPN9!D24+2_PPN10!D24+2_PPN11!D24+2_PPN12!D24+2_PPN13!D24+2_PPN14!D24+2_PPN15!D24+2_PPN16!D24+2_PPN17!D24+2_PPN18!D24+2_PPN19!D24+2_PPN20!D24</f>
        <v>0</v>
      </c>
      <c r="E24" s="609">
        <f>'Obrazac 2_NP'!E24+2_PPN1!E24+2_PPN2!E24+2_PPN3!E24+2_PPN4!E24+2_PPN5!E24+2_PPN6!E24+2_PPN7!E24+2_PPN8!E24+2_PPN9!E24+2_PPN10!E24+2_PPN11!E24+2_PPN12!E24+2_PPN13!E24+2_PPN14!E24+2_PPN15!E24+2_PPN16!E24+2_PPN17!E24+2_PPN18!E24+2_PPN19!E24+2_PPN20!E24</f>
        <v>0</v>
      </c>
      <c r="F24" s="609">
        <f>'Obrazac 2_NP'!F24+2_PPN1!F24+2_PPN2!F24+2_PPN3!F24+2_PPN4!F24+2_PPN5!F24+2_PPN6!F24+2_PPN7!F24+2_PPN8!F24+2_PPN9!F24+2_PPN10!F24+2_PPN11!F24+2_PPN12!F24+2_PPN13!F24+2_PPN14!F24+2_PPN15!F24+2_PPN16!F24+2_PPN17!F24+2_PPN18!F24+2_PPN19!F24+2_PPN20!F24</f>
        <v>0</v>
      </c>
      <c r="G24" s="609">
        <f>'Obrazac 2_NP'!G24+2_PPN1!G24+2_PPN2!G24+2_PPN3!G24+2_PPN4!G24+2_PPN5!G24+2_PPN6!G24+2_PPN7!G24+2_PPN8!G24+2_PPN9!G24+2_PPN10!G24+2_PPN11!G24+2_PPN12!G24+2_PPN13!G24+2_PPN14!G24+2_PPN15!G24+2_PPN16!G24+2_PPN17!G24+2_PPN18!G24+2_PPN19!G24+2_PPN20!G24</f>
        <v>0</v>
      </c>
      <c r="H24" s="609">
        <f>'Obrazac 2_NP'!H24+2_PPN1!H24+2_PPN2!H24+2_PPN3!H24+2_PPN4!H24+2_PPN5!H24+2_PPN6!H24+2_PPN7!H24+2_PPN8!H24+2_PPN9!H24+2_PPN10!H24+2_PPN11!H24+2_PPN12!H24+2_PPN13!H24+2_PPN14!H24+2_PPN15!H24+2_PPN16!H24+2_PPN17!H24+2_PPN18!H24+2_PPN19!H24+2_PPN20!H24</f>
        <v>0</v>
      </c>
      <c r="I24" s="610" t="e">
        <f>'Obrazac 2_NP'!I24+2_PPN1!I24+2_PPN2!I24+2_PPN3!I24+2_PPN4!I24+2_PPN5!I24+2_PPN6!I24+2_PPN7!I24+2_PPN8!I24+2_PPN9!I24+2_PPN10!I24+2_PPN11!I24+2_PPN12!I24+2_PPN13!I24+2_PPN14!I24+2_PPN15!I24+2_PPN16!I24+2_PPN17!I24+2_PPN18!I24+2_PPN19!I24+2_PPN20!I24</f>
        <v>#DIV/0!</v>
      </c>
    </row>
    <row r="25" spans="1:9" s="275" customFormat="1" ht="15">
      <c r="A25" s="578" t="s">
        <v>139</v>
      </c>
      <c r="B25" s="579" t="s">
        <v>194</v>
      </c>
      <c r="C25" s="580">
        <v>613800</v>
      </c>
      <c r="D25" s="609">
        <f>'Obrazac 2_NP'!D25+2_PPN1!D25+2_PPN2!D25+2_PPN3!D25+2_PPN4!D25+2_PPN5!D25+2_PPN6!D25+2_PPN7!D25+2_PPN8!D25+2_PPN9!D25+2_PPN10!D25+2_PPN11!D25+2_PPN12!D25+2_PPN13!D25+2_PPN14!D25+2_PPN15!D25+2_PPN16!D25+2_PPN17!D25+2_PPN18!D25+2_PPN19!D25+2_PPN20!D25</f>
        <v>0</v>
      </c>
      <c r="E25" s="609">
        <f>'Obrazac 2_NP'!E25+2_PPN1!E25+2_PPN2!E25+2_PPN3!E25+2_PPN4!E25+2_PPN5!E25+2_PPN6!E25+2_PPN7!E25+2_PPN8!E25+2_PPN9!E25+2_PPN10!E25+2_PPN11!E25+2_PPN12!E25+2_PPN13!E25+2_PPN14!E25+2_PPN15!E25+2_PPN16!E25+2_PPN17!E25+2_PPN18!E25+2_PPN19!E25+2_PPN20!E25</f>
        <v>0</v>
      </c>
      <c r="F25" s="609">
        <f>'Obrazac 2_NP'!F25+2_PPN1!F25+2_PPN2!F25+2_PPN3!F25+2_PPN4!F25+2_PPN5!F25+2_PPN6!F25+2_PPN7!F25+2_PPN8!F25+2_PPN9!F25+2_PPN10!F25+2_PPN11!F25+2_PPN12!F25+2_PPN13!F25+2_PPN14!F25+2_PPN15!F25+2_PPN16!F25+2_PPN17!F25+2_PPN18!F25+2_PPN19!F25+2_PPN20!F25</f>
        <v>0</v>
      </c>
      <c r="G25" s="609">
        <f>'Obrazac 2_NP'!G25+2_PPN1!G25+2_PPN2!G25+2_PPN3!G25+2_PPN4!G25+2_PPN5!G25+2_PPN6!G25+2_PPN7!G25+2_PPN8!G25+2_PPN9!G25+2_PPN10!G25+2_PPN11!G25+2_PPN12!G25+2_PPN13!G25+2_PPN14!G25+2_PPN15!G25+2_PPN16!G25+2_PPN17!G25+2_PPN18!G25+2_PPN19!G25+2_PPN20!G25</f>
        <v>0</v>
      </c>
      <c r="H25" s="609">
        <f>'Obrazac 2_NP'!H25+2_PPN1!H25+2_PPN2!H25+2_PPN3!H25+2_PPN4!H25+2_PPN5!H25+2_PPN6!H25+2_PPN7!H25+2_PPN8!H25+2_PPN9!H25+2_PPN10!H25+2_PPN11!H25+2_PPN12!H25+2_PPN13!H25+2_PPN14!H25+2_PPN15!H25+2_PPN16!H25+2_PPN17!H25+2_PPN18!H25+2_PPN19!H25+2_PPN20!H25</f>
        <v>0</v>
      </c>
      <c r="I25" s="610" t="e">
        <f>'Obrazac 2_NP'!I25+2_PPN1!I25+2_PPN2!I25+2_PPN3!I25+2_PPN4!I25+2_PPN5!I25+2_PPN6!I25+2_PPN7!I25+2_PPN8!I25+2_PPN9!I25+2_PPN10!I25+2_PPN11!I25+2_PPN12!I25+2_PPN13!I25+2_PPN14!I25+2_PPN15!I25+2_PPN16!I25+2_PPN17!I25+2_PPN18!I25+2_PPN19!I25+2_PPN20!I25</f>
        <v>#DIV/0!</v>
      </c>
    </row>
    <row r="26" spans="1:9" s="275" customFormat="1" ht="15.75" thickBot="1">
      <c r="A26" s="581" t="s">
        <v>140</v>
      </c>
      <c r="B26" s="582" t="s">
        <v>195</v>
      </c>
      <c r="C26" s="583">
        <v>613900</v>
      </c>
      <c r="D26" s="611">
        <f>'Obrazac 2_NP'!D26+2_PPN1!D26+2_PPN2!D26+2_PPN3!D26+2_PPN4!D26+2_PPN5!D26+2_PPN6!D26+2_PPN7!D26+2_PPN8!D26+2_PPN9!D26+2_PPN10!D26+2_PPN11!D26+2_PPN12!D26+2_PPN13!D26+2_PPN14!D26+2_PPN15!D26+2_PPN16!D26+2_PPN17!D26+2_PPN18!D26+2_PPN19!D26+2_PPN20!D26</f>
        <v>0</v>
      </c>
      <c r="E26" s="611">
        <f>'Obrazac 2_NP'!E26+2_PPN1!E26+2_PPN2!E26+2_PPN3!E26+2_PPN4!E26+2_PPN5!E26+2_PPN6!E26+2_PPN7!E26+2_PPN8!E26+2_PPN9!E26+2_PPN10!E26+2_PPN11!E26+2_PPN12!E26+2_PPN13!E26+2_PPN14!E26+2_PPN15!E26+2_PPN16!E26+2_PPN17!E26+2_PPN18!E26+2_PPN19!E26+2_PPN20!E26</f>
        <v>0</v>
      </c>
      <c r="F26" s="611">
        <f>'Obrazac 2_NP'!F26+2_PPN1!F26+2_PPN2!F26+2_PPN3!F26+2_PPN4!F26+2_PPN5!F26+2_PPN6!F26+2_PPN7!F26+2_PPN8!F26+2_PPN9!F26+2_PPN10!F26+2_PPN11!F26+2_PPN12!F26+2_PPN13!F26+2_PPN14!F26+2_PPN15!F26+2_PPN16!F26+2_PPN17!F26+2_PPN18!F26+2_PPN19!F26+2_PPN20!F26</f>
        <v>0</v>
      </c>
      <c r="G26" s="611">
        <f>'Obrazac 2_NP'!G26+2_PPN1!G26+2_PPN2!G26+2_PPN3!G26+2_PPN4!G26+2_PPN5!G26+2_PPN6!G26+2_PPN7!G26+2_PPN8!G26+2_PPN9!G26+2_PPN10!G26+2_PPN11!G26+2_PPN12!G26+2_PPN13!G26+2_PPN14!G26+2_PPN15!G26+2_PPN16!G26+2_PPN17!G26+2_PPN18!G26+2_PPN19!G26+2_PPN20!G26</f>
        <v>0</v>
      </c>
      <c r="H26" s="611">
        <f>'Obrazac 2_NP'!H26+2_PPN1!H26+2_PPN2!H26+2_PPN3!H26+2_PPN4!H26+2_PPN5!H26+2_PPN6!H26+2_PPN7!H26+2_PPN8!H26+2_PPN9!H26+2_PPN10!H26+2_PPN11!H26+2_PPN12!H26+2_PPN13!H26+2_PPN14!H26+2_PPN15!H26+2_PPN16!H26+2_PPN17!H26+2_PPN18!H26+2_PPN19!H26+2_PPN20!H26</f>
        <v>0</v>
      </c>
      <c r="I26" s="612" t="e">
        <f>'Obrazac 2_NP'!I26+2_PPN1!I26+2_PPN2!I26+2_PPN3!I26+2_PPN4!I26+2_PPN5!I26+2_PPN6!I26+2_PPN7!I26+2_PPN8!I26+2_PPN9!I26+2_PPN10!I26+2_PPN11!I26+2_PPN12!I26+2_PPN13!I26+2_PPN14!I26+2_PPN15!I26+2_PPN16!I26+2_PPN17!I26+2_PPN18!I26+2_PPN19!I26+2_PPN20!I26</f>
        <v>#DIV/0!</v>
      </c>
    </row>
    <row r="27" spans="1:9" s="275" customFormat="1" ht="16.5" thickBot="1">
      <c r="A27" s="584" t="s">
        <v>173</v>
      </c>
      <c r="B27" s="585" t="s">
        <v>141</v>
      </c>
      <c r="C27" s="586"/>
      <c r="D27" s="613">
        <f>'Obrazac 2_NP'!D27+2_PPN1!D27+2_PPN2!D27+2_PPN3!D27+2_PPN4!D27+2_PPN5!D27+2_PPN6!D27+2_PPN7!D27+2_PPN8!D27+2_PPN9!D27+2_PPN10!D27+2_PPN11!D27+2_PPN12!D27+2_PPN13!D27+2_PPN14!D27+2_PPN15!D27+2_PPN16!D27+2_PPN17!D27+2_PPN18!D27+2_PPN19!D27+2_PPN20!D27</f>
        <v>0</v>
      </c>
      <c r="E27" s="613">
        <f>'Obrazac 2_NP'!E27+2_PPN1!E27+2_PPN2!E27+2_PPN3!E27+2_PPN4!E27+2_PPN5!E27+2_PPN6!E27+2_PPN7!E27+2_PPN8!E27+2_PPN9!E27+2_PPN10!E27+2_PPN11!E27+2_PPN12!E27+2_PPN13!E27+2_PPN14!E27+2_PPN15!E27+2_PPN16!E27+2_PPN17!E27+2_PPN18!E27+2_PPN19!E27+2_PPN20!E27</f>
        <v>0</v>
      </c>
      <c r="F27" s="613">
        <f>'Obrazac 2_NP'!F27+2_PPN1!F27+2_PPN2!F27+2_PPN3!F27+2_PPN4!F27+2_PPN5!F27+2_PPN6!F27+2_PPN7!F27+2_PPN8!F27+2_PPN9!F27+2_PPN10!F27+2_PPN11!F27+2_PPN12!F27+2_PPN13!F27+2_PPN14!F27+2_PPN15!F27+2_PPN16!F27+2_PPN17!F27+2_PPN18!F27+2_PPN19!F27+2_PPN20!F27</f>
        <v>0</v>
      </c>
      <c r="G27" s="613">
        <f>'Obrazac 2_NP'!G27+2_PPN1!G27+2_PPN2!G27+2_PPN3!G27+2_PPN4!G27+2_PPN5!G27+2_PPN6!G27+2_PPN7!G27+2_PPN8!G27+2_PPN9!G27+2_PPN10!G27+2_PPN11!G27+2_PPN12!G27+2_PPN13!G27+2_PPN14!G27+2_PPN15!G27+2_PPN16!G27+2_PPN17!G27+2_PPN18!G27+2_PPN19!G27+2_PPN20!G27</f>
        <v>0</v>
      </c>
      <c r="H27" s="613">
        <f>'Obrazac 2_NP'!H27+2_PPN1!H27+2_PPN2!H27+2_PPN3!H27+2_PPN4!H27+2_PPN5!H27+2_PPN6!H27+2_PPN7!H27+2_PPN8!H27+2_PPN9!H27+2_PPN10!H27+2_PPN11!H27+2_PPN12!H27+2_PPN13!H27+2_PPN14!H27+2_PPN15!H27+2_PPN16!H27+2_PPN17!H27+2_PPN18!H27+2_PPN19!H27+2_PPN20!H27</f>
        <v>0</v>
      </c>
      <c r="I27" s="613" t="e">
        <f>'Obrazac 2_NP'!I27+2_PPN1!I27+2_PPN2!I27+2_PPN3!I27+2_PPN4!I27+2_PPN5!I27+2_PPN6!I27+2_PPN7!I27+2_PPN8!I27+2_PPN9!I27+2_PPN10!I27+2_PPN11!I27+2_PPN12!I27+2_PPN13!I27+2_PPN14!I27+2_PPN15!I27+2_PPN16!I27+2_PPN17!I27+2_PPN18!I27+2_PPN19!I27+2_PPN20!I27</f>
        <v>#DIV/0!</v>
      </c>
    </row>
    <row r="28" spans="1:9" s="275" customFormat="1" ht="15">
      <c r="A28" s="575" t="s">
        <v>130</v>
      </c>
      <c r="B28" s="587" t="s">
        <v>232</v>
      </c>
      <c r="C28" s="577">
        <v>821100</v>
      </c>
      <c r="D28" s="607">
        <f>'Obrazac 2_NP'!D28+2_PPN1!D28+2_PPN2!D28+2_PPN3!D28+2_PPN4!D28+2_PPN5!D28+2_PPN6!D28+2_PPN7!D28+2_PPN8!D28+2_PPN9!D28+2_PPN10!D28+2_PPN11!D28+2_PPN12!D28+2_PPN13!D28+2_PPN14!D28+2_PPN15!D28+2_PPN16!D28+2_PPN17!D28+2_PPN18!D28+2_PPN19!D28+2_PPN20!D28</f>
        <v>0</v>
      </c>
      <c r="E28" s="607">
        <f>'Obrazac 2_NP'!E28+2_PPN1!E28+2_PPN2!E28+2_PPN3!E28+2_PPN4!E28+2_PPN5!E28+2_PPN6!E28+2_PPN7!E28+2_PPN8!E28+2_PPN9!E28+2_PPN10!E28+2_PPN11!E28+2_PPN12!E28+2_PPN13!E28+2_PPN14!E28+2_PPN15!E28+2_PPN16!E28+2_PPN17!E28+2_PPN18!E28+2_PPN19!E28+2_PPN20!E28</f>
        <v>0</v>
      </c>
      <c r="F28" s="607">
        <f>'Obrazac 2_NP'!F28+2_PPN1!F28+2_PPN2!F28+2_PPN3!F28+2_PPN4!F28+2_PPN5!F28+2_PPN6!F28+2_PPN7!F28+2_PPN8!F28+2_PPN9!F28+2_PPN10!F28+2_PPN11!F28+2_PPN12!F28+2_PPN13!F28+2_PPN14!F28+2_PPN15!F28+2_PPN16!F28+2_PPN17!F28+2_PPN18!F28+2_PPN19!F28+2_PPN20!F28</f>
        <v>0</v>
      </c>
      <c r="G28" s="607">
        <f>'Obrazac 2_NP'!G28+2_PPN1!G28+2_PPN2!G28+2_PPN3!G28+2_PPN4!G28+2_PPN5!G28+2_PPN6!G28+2_PPN7!G28+2_PPN8!G28+2_PPN9!G28+2_PPN10!G28+2_PPN11!G28+2_PPN12!G28+2_PPN13!G28+2_PPN14!G28+2_PPN15!G28+2_PPN16!G28+2_PPN17!G28+2_PPN18!G28+2_PPN19!G28+2_PPN20!G28</f>
        <v>0</v>
      </c>
      <c r="H28" s="607">
        <f>'Obrazac 2_NP'!H28+2_PPN1!H28+2_PPN2!H28+2_PPN3!H28+2_PPN4!H28+2_PPN5!H28+2_PPN6!H28+2_PPN7!H28+2_PPN8!H28+2_PPN9!H28+2_PPN10!H28+2_PPN11!H28+2_PPN12!H28+2_PPN13!H28+2_PPN14!H28+2_PPN15!H28+2_PPN16!H28+2_PPN17!H28+2_PPN18!H28+2_PPN19!H28+2_PPN20!H28</f>
        <v>0</v>
      </c>
      <c r="I28" s="608" t="e">
        <f>'Obrazac 2_NP'!I28+2_PPN1!I28+2_PPN2!I28+2_PPN3!I28+2_PPN4!I28+2_PPN5!I28+2_PPN6!I28+2_PPN7!I28+2_PPN8!I28+2_PPN9!I28+2_PPN10!I28+2_PPN11!I28+2_PPN12!I28+2_PPN13!I28+2_PPN14!I28+2_PPN15!I28+2_PPN16!I28+2_PPN17!I28+2_PPN18!I28+2_PPN19!I28+2_PPN20!I28</f>
        <v>#DIV/0!</v>
      </c>
    </row>
    <row r="29" spans="1:9" s="275" customFormat="1" ht="15">
      <c r="A29" s="578" t="s">
        <v>131</v>
      </c>
      <c r="B29" s="588" t="s">
        <v>230</v>
      </c>
      <c r="C29" s="580">
        <v>821200</v>
      </c>
      <c r="D29" s="609">
        <f>'Obrazac 2_NP'!D29+2_PPN1!D29+2_PPN2!D29+2_PPN3!D29+2_PPN4!D29+2_PPN5!D29+2_PPN6!D29+2_PPN7!D29+2_PPN8!D29+2_PPN9!D29+2_PPN10!D29+2_PPN11!D29+2_PPN12!D29+2_PPN13!D29+2_PPN14!D29+2_PPN15!D29+2_PPN16!D29+2_PPN17!D29+2_PPN18!D29+2_PPN19!D29+2_PPN20!D29</f>
        <v>0</v>
      </c>
      <c r="E29" s="609">
        <f>'Obrazac 2_NP'!E29+2_PPN1!E29+2_PPN2!E29+2_PPN3!E29+2_PPN4!E29+2_PPN5!E29+2_PPN6!E29+2_PPN7!E29+2_PPN8!E29+2_PPN9!E29+2_PPN10!E29+2_PPN11!E29+2_PPN12!E29+2_PPN13!E29+2_PPN14!E29+2_PPN15!E29+2_PPN16!E29+2_PPN17!E29+2_PPN18!E29+2_PPN19!E29+2_PPN20!E29</f>
        <v>0</v>
      </c>
      <c r="F29" s="609">
        <f>'Obrazac 2_NP'!F29+2_PPN1!F29+2_PPN2!F29+2_PPN3!F29+2_PPN4!F29+2_PPN5!F29+2_PPN6!F29+2_PPN7!F29+2_PPN8!F29+2_PPN9!F29+2_PPN10!F29+2_PPN11!F29+2_PPN12!F29+2_PPN13!F29+2_PPN14!F29+2_PPN15!F29+2_PPN16!F29+2_PPN17!F29+2_PPN18!F29+2_PPN19!F29+2_PPN20!F29</f>
        <v>0</v>
      </c>
      <c r="G29" s="609">
        <f>'Obrazac 2_NP'!G29+2_PPN1!G29+2_PPN2!G29+2_PPN3!G29+2_PPN4!G29+2_PPN5!G29+2_PPN6!G29+2_PPN7!G29+2_PPN8!G29+2_PPN9!G29+2_PPN10!G29+2_PPN11!G29+2_PPN12!G29+2_PPN13!G29+2_PPN14!G29+2_PPN15!G29+2_PPN16!G29+2_PPN17!G29+2_PPN18!G29+2_PPN19!G29+2_PPN20!G29</f>
        <v>0</v>
      </c>
      <c r="H29" s="609">
        <f>'Obrazac 2_NP'!H29+2_PPN1!H29+2_PPN2!H29+2_PPN3!H29+2_PPN4!H29+2_PPN5!H29+2_PPN6!H29+2_PPN7!H29+2_PPN8!H29+2_PPN9!H29+2_PPN10!H29+2_PPN11!H29+2_PPN12!H29+2_PPN13!H29+2_PPN14!H29+2_PPN15!H29+2_PPN16!H29+2_PPN17!H29+2_PPN18!H29+2_PPN19!H29+2_PPN20!H29</f>
        <v>0</v>
      </c>
      <c r="I29" s="610" t="e">
        <f>'Obrazac 2_NP'!I29+2_PPN1!I29+2_PPN2!I29+2_PPN3!I29+2_PPN4!I29+2_PPN5!I29+2_PPN6!I29+2_PPN7!I29+2_PPN8!I29+2_PPN9!I29+2_PPN10!I29+2_PPN11!I29+2_PPN12!I29+2_PPN13!I29+2_PPN14!I29+2_PPN15!I29+2_PPN16!I29+2_PPN17!I29+2_PPN18!I29+2_PPN19!I29+2_PPN20!I29</f>
        <v>#DIV/0!</v>
      </c>
    </row>
    <row r="30" spans="1:9" s="275" customFormat="1" ht="15">
      <c r="A30" s="578" t="s">
        <v>132</v>
      </c>
      <c r="B30" s="588" t="s">
        <v>196</v>
      </c>
      <c r="C30" s="580">
        <v>821300</v>
      </c>
      <c r="D30" s="609">
        <f>'Obrazac 2_NP'!D30+2_PPN1!D30+2_PPN2!D30+2_PPN3!D30+2_PPN4!D30+2_PPN5!D30+2_PPN6!D30+2_PPN7!D30+2_PPN8!D30+2_PPN9!D30+2_PPN10!D30+2_PPN11!D30+2_PPN12!D30+2_PPN13!D30+2_PPN14!D30+2_PPN15!D30+2_PPN16!D30+2_PPN17!D30+2_PPN18!D30+2_PPN19!D30+2_PPN20!D30</f>
        <v>0</v>
      </c>
      <c r="E30" s="609">
        <f>'Obrazac 2_NP'!E30+2_PPN1!E30+2_PPN2!E30+2_PPN3!E30+2_PPN4!E30+2_PPN5!E30+2_PPN6!E30+2_PPN7!E30+2_PPN8!E30+2_PPN9!E30+2_PPN10!E30+2_PPN11!E30+2_PPN12!E30+2_PPN13!E30+2_PPN14!E30+2_PPN15!E30+2_PPN16!E30+2_PPN17!E30+2_PPN18!E30+2_PPN19!E30+2_PPN20!E30</f>
        <v>0</v>
      </c>
      <c r="F30" s="609">
        <f>'Obrazac 2_NP'!F30+2_PPN1!F30+2_PPN2!F30+2_PPN3!F30+2_PPN4!F30+2_PPN5!F30+2_PPN6!F30+2_PPN7!F30+2_PPN8!F30+2_PPN9!F30+2_PPN10!F30+2_PPN11!F30+2_PPN12!F30+2_PPN13!F30+2_PPN14!F30+2_PPN15!F30+2_PPN16!F30+2_PPN17!F30+2_PPN18!F30+2_PPN19!F30+2_PPN20!F30</f>
        <v>0</v>
      </c>
      <c r="G30" s="609">
        <f>'Obrazac 2_NP'!G30+2_PPN1!G30+2_PPN2!G30+2_PPN3!G30+2_PPN4!G30+2_PPN5!G30+2_PPN6!G30+2_PPN7!G30+2_PPN8!G30+2_PPN9!G30+2_PPN10!G30+2_PPN11!G30+2_PPN12!G30+2_PPN13!G30+2_PPN14!G30+2_PPN15!G30+2_PPN16!G30+2_PPN17!G30+2_PPN18!G30+2_PPN19!G30+2_PPN20!G30</f>
        <v>0</v>
      </c>
      <c r="H30" s="609">
        <f>'Obrazac 2_NP'!H30+2_PPN1!H30+2_PPN2!H30+2_PPN3!H30+2_PPN4!H30+2_PPN5!H30+2_PPN6!H30+2_PPN7!H30+2_PPN8!H30+2_PPN9!H30+2_PPN10!H30+2_PPN11!H30+2_PPN12!H30+2_PPN13!H30+2_PPN14!H30+2_PPN15!H30+2_PPN16!H30+2_PPN17!H30+2_PPN18!H30+2_PPN19!H30+2_PPN20!H30</f>
        <v>0</v>
      </c>
      <c r="I30" s="610" t="e">
        <f>'Obrazac 2_NP'!I30+2_PPN1!I30+2_PPN2!I30+2_PPN3!I30+2_PPN4!I30+2_PPN5!I30+2_PPN6!I30+2_PPN7!I30+2_PPN8!I30+2_PPN9!I30+2_PPN10!I30+2_PPN11!I30+2_PPN12!I30+2_PPN13!I30+2_PPN14!I30+2_PPN15!I30+2_PPN16!I30+2_PPN17!I30+2_PPN18!I30+2_PPN19!I30+2_PPN20!I30</f>
        <v>#DIV/0!</v>
      </c>
    </row>
    <row r="31" spans="1:9" s="275" customFormat="1" ht="15">
      <c r="A31" s="578" t="s">
        <v>133</v>
      </c>
      <c r="B31" s="588" t="s">
        <v>9</v>
      </c>
      <c r="C31" s="580">
        <v>821400</v>
      </c>
      <c r="D31" s="609">
        <f>'Obrazac 2_NP'!D31+2_PPN1!D31+2_PPN2!D31+2_PPN3!D31+2_PPN4!D31+2_PPN5!D31+2_PPN6!D31+2_PPN7!D31+2_PPN8!D31+2_PPN9!D31+2_PPN10!D31+2_PPN11!D31+2_PPN12!D31+2_PPN13!D31+2_PPN14!D31+2_PPN15!D31+2_PPN16!D31+2_PPN17!D31+2_PPN18!D31+2_PPN19!D31+2_PPN20!D31</f>
        <v>0</v>
      </c>
      <c r="E31" s="609">
        <f>'Obrazac 2_NP'!E31+2_PPN1!E31+2_PPN2!E31+2_PPN3!E31+2_PPN4!E31+2_PPN5!E31+2_PPN6!E31+2_PPN7!E31+2_PPN8!E31+2_PPN9!E31+2_PPN10!E31+2_PPN11!E31+2_PPN12!E31+2_PPN13!E31+2_PPN14!E31+2_PPN15!E31+2_PPN16!E31+2_PPN17!E31+2_PPN18!E31+2_PPN19!E31+2_PPN20!E31</f>
        <v>0</v>
      </c>
      <c r="F31" s="609">
        <f>'Obrazac 2_NP'!F31+2_PPN1!F31+2_PPN2!F31+2_PPN3!F31+2_PPN4!F31+2_PPN5!F31+2_PPN6!F31+2_PPN7!F31+2_PPN8!F31+2_PPN9!F31+2_PPN10!F31+2_PPN11!F31+2_PPN12!F31+2_PPN13!F31+2_PPN14!F31+2_PPN15!F31+2_PPN16!F31+2_PPN17!F31+2_PPN18!F31+2_PPN19!F31+2_PPN20!F31</f>
        <v>0</v>
      </c>
      <c r="G31" s="609">
        <f>'Obrazac 2_NP'!G31+2_PPN1!G31+2_PPN2!G31+2_PPN3!G31+2_PPN4!G31+2_PPN5!G31+2_PPN6!G31+2_PPN7!G31+2_PPN8!G31+2_PPN9!G31+2_PPN10!G31+2_PPN11!G31+2_PPN12!G31+2_PPN13!G31+2_PPN14!G31+2_PPN15!G31+2_PPN16!G31+2_PPN17!G31+2_PPN18!G31+2_PPN19!G31+2_PPN20!G31</f>
        <v>0</v>
      </c>
      <c r="H31" s="609">
        <f>'Obrazac 2_NP'!H31+2_PPN1!H31+2_PPN2!H31+2_PPN3!H31+2_PPN4!H31+2_PPN5!H31+2_PPN6!H31+2_PPN7!H31+2_PPN8!H31+2_PPN9!H31+2_PPN10!H31+2_PPN11!H31+2_PPN12!H31+2_PPN13!H31+2_PPN14!H31+2_PPN15!H31+2_PPN16!H31+2_PPN17!H31+2_PPN18!H31+2_PPN19!H31+2_PPN20!H31</f>
        <v>0</v>
      </c>
      <c r="I31" s="610" t="e">
        <f>'Obrazac 2_NP'!I31+2_PPN1!I31+2_PPN2!I31+2_PPN3!I31+2_PPN4!I31+2_PPN5!I31+2_PPN6!I31+2_PPN7!I31+2_PPN8!I31+2_PPN9!I31+2_PPN10!I31+2_PPN11!I31+2_PPN12!I31+2_PPN13!I31+2_PPN14!I31+2_PPN15!I31+2_PPN16!I31+2_PPN17!I31+2_PPN18!I31+2_PPN19!I31+2_PPN20!I31</f>
        <v>#DIV/0!</v>
      </c>
    </row>
    <row r="32" spans="1:9" s="275" customFormat="1" ht="15">
      <c r="A32" s="578" t="s">
        <v>134</v>
      </c>
      <c r="B32" s="588" t="s">
        <v>10</v>
      </c>
      <c r="C32" s="580">
        <v>821500</v>
      </c>
      <c r="D32" s="609">
        <f>'Obrazac 2_NP'!D32+2_PPN1!D32+2_PPN2!D32+2_PPN3!D32+2_PPN4!D32+2_PPN5!D32+2_PPN6!D32+2_PPN7!D32+2_PPN8!D32+2_PPN9!D32+2_PPN10!D32+2_PPN11!D32+2_PPN12!D32+2_PPN13!D32+2_PPN14!D32+2_PPN15!D32+2_PPN16!D32+2_PPN17!D32+2_PPN18!D32+2_PPN19!D32+2_PPN20!D32</f>
        <v>0</v>
      </c>
      <c r="E32" s="609">
        <f>'Obrazac 2_NP'!E32+2_PPN1!E32+2_PPN2!E32+2_PPN3!E32+2_PPN4!E32+2_PPN5!E32+2_PPN6!E32+2_PPN7!E32+2_PPN8!E32+2_PPN9!E32+2_PPN10!E32+2_PPN11!E32+2_PPN12!E32+2_PPN13!E32+2_PPN14!E32+2_PPN15!E32+2_PPN16!E32+2_PPN17!E32+2_PPN18!E32+2_PPN19!E32+2_PPN20!E32</f>
        <v>0</v>
      </c>
      <c r="F32" s="609">
        <f>'Obrazac 2_NP'!F32+2_PPN1!F32+2_PPN2!F32+2_PPN3!F32+2_PPN4!F32+2_PPN5!F32+2_PPN6!F32+2_PPN7!F32+2_PPN8!F32+2_PPN9!F32+2_PPN10!F32+2_PPN11!F32+2_PPN12!F32+2_PPN13!F32+2_PPN14!F32+2_PPN15!F32+2_PPN16!F32+2_PPN17!F32+2_PPN18!F32+2_PPN19!F32+2_PPN20!F32</f>
        <v>0</v>
      </c>
      <c r="G32" s="609">
        <f>'Obrazac 2_NP'!G32+2_PPN1!G32+2_PPN2!G32+2_PPN3!G32+2_PPN4!G32+2_PPN5!G32+2_PPN6!G32+2_PPN7!G32+2_PPN8!G32+2_PPN9!G32+2_PPN10!G32+2_PPN11!G32+2_PPN12!G32+2_PPN13!G32+2_PPN14!G32+2_PPN15!G32+2_PPN16!G32+2_PPN17!G32+2_PPN18!G32+2_PPN19!G32+2_PPN20!G32</f>
        <v>0</v>
      </c>
      <c r="H32" s="609">
        <f>'Obrazac 2_NP'!H32+2_PPN1!H32+2_PPN2!H32+2_PPN3!H32+2_PPN4!H32+2_PPN5!H32+2_PPN6!H32+2_PPN7!H32+2_PPN8!H32+2_PPN9!H32+2_PPN10!H32+2_PPN11!H32+2_PPN12!H32+2_PPN13!H32+2_PPN14!H32+2_PPN15!H32+2_PPN16!H32+2_PPN17!H32+2_PPN18!H32+2_PPN19!H32+2_PPN20!H32</f>
        <v>0</v>
      </c>
      <c r="I32" s="610" t="e">
        <f>'Obrazac 2_NP'!I32+2_PPN1!I32+2_PPN2!I32+2_PPN3!I32+2_PPN4!I32+2_PPN5!I32+2_PPN6!I32+2_PPN7!I32+2_PPN8!I32+2_PPN9!I32+2_PPN10!I32+2_PPN11!I32+2_PPN12!I32+2_PPN13!I32+2_PPN14!I32+2_PPN15!I32+2_PPN16!I32+2_PPN17!I32+2_PPN18!I32+2_PPN19!I32+2_PPN20!I32</f>
        <v>#DIV/0!</v>
      </c>
    </row>
    <row r="33" spans="1:9" s="275" customFormat="1" ht="15.75" thickBot="1">
      <c r="A33" s="589" t="s">
        <v>135</v>
      </c>
      <c r="B33" s="590" t="s">
        <v>231</v>
      </c>
      <c r="C33" s="591">
        <v>821600</v>
      </c>
      <c r="D33" s="614">
        <f>'Obrazac 2_NP'!D33+2_PPN1!D33+2_PPN2!D33+2_PPN3!D33+2_PPN4!D33+2_PPN5!D33+2_PPN6!D33+2_PPN7!D33+2_PPN8!D33+2_PPN9!D33+2_PPN10!D33+2_PPN11!D33+2_PPN12!D33+2_PPN13!D33+2_PPN14!D33+2_PPN15!D33+2_PPN16!D33+2_PPN17!D33+2_PPN18!D33+2_PPN19!D33+2_PPN20!D33</f>
        <v>0</v>
      </c>
      <c r="E33" s="614">
        <f>'Obrazac 2_NP'!E33+2_PPN1!E33+2_PPN2!E33+2_PPN3!E33+2_PPN4!E33+2_PPN5!E33+2_PPN6!E33+2_PPN7!E33+2_PPN8!E33+2_PPN9!E33+2_PPN10!E33+2_PPN11!E33+2_PPN12!E33+2_PPN13!E33+2_PPN14!E33+2_PPN15!E33+2_PPN16!E33+2_PPN17!E33+2_PPN18!E33+2_PPN19!E33+2_PPN20!E33</f>
        <v>0</v>
      </c>
      <c r="F33" s="614">
        <f>'Obrazac 2_NP'!F33+2_PPN1!F33+2_PPN2!F33+2_PPN3!F33+2_PPN4!F33+2_PPN5!F33+2_PPN6!F33+2_PPN7!F33+2_PPN8!F33+2_PPN9!F33+2_PPN10!F33+2_PPN11!F33+2_PPN12!F33+2_PPN13!F33+2_PPN14!F33+2_PPN15!F33+2_PPN16!F33+2_PPN17!F33+2_PPN18!F33+2_PPN19!F33+2_PPN20!F33</f>
        <v>0</v>
      </c>
      <c r="G33" s="614">
        <f>'Obrazac 2_NP'!G33+2_PPN1!G33+2_PPN2!G33+2_PPN3!G33+2_PPN4!G33+2_PPN5!G33+2_PPN6!G33+2_PPN7!G33+2_PPN8!G33+2_PPN9!G33+2_PPN10!G33+2_PPN11!G33+2_PPN12!G33+2_PPN13!G33+2_PPN14!G33+2_PPN15!G33+2_PPN16!G33+2_PPN17!G33+2_PPN18!G33+2_PPN19!G33+2_PPN20!G33</f>
        <v>0</v>
      </c>
      <c r="H33" s="614">
        <f>'Obrazac 2_NP'!H33+2_PPN1!H33+2_PPN2!H33+2_PPN3!H33+2_PPN4!H33+2_PPN5!H33+2_PPN6!H33+2_PPN7!H33+2_PPN8!H33+2_PPN9!H33+2_PPN10!H33+2_PPN11!H33+2_PPN12!H33+2_PPN13!H33+2_PPN14!H33+2_PPN15!H33+2_PPN16!H33+2_PPN17!H33+2_PPN18!H33+2_PPN19!H33+2_PPN20!H33</f>
        <v>0</v>
      </c>
      <c r="I33" s="615" t="e">
        <f>'Obrazac 2_NP'!I33+2_PPN1!I33+2_PPN2!I33+2_PPN3!I33+2_PPN4!I33+2_PPN5!I33+2_PPN6!I33+2_PPN7!I33+2_PPN8!I33+2_PPN9!I33+2_PPN10!I33+2_PPN11!I33+2_PPN12!I33+2_PPN13!I33+2_PPN14!I33+2_PPN15!I33+2_PPN16!I33+2_PPN17!I33+2_PPN18!I33+2_PPN19!I33+2_PPN20!I33</f>
        <v>#DIV/0!</v>
      </c>
    </row>
    <row r="34" spans="1:9" s="275" customFormat="1" ht="16.5" thickBot="1">
      <c r="A34" s="592" t="s">
        <v>174</v>
      </c>
      <c r="B34" s="593" t="s">
        <v>465</v>
      </c>
      <c r="C34" s="594"/>
      <c r="D34" s="616">
        <f>'Obrazac 2_NP'!D34+2_PPN1!D34+2_PPN2!D34+2_PPN3!D34+2_PPN4!D34+2_PPN5!D34+2_PPN6!D34+2_PPN7!D34+2_PPN8!D34+2_PPN9!D34+2_PPN10!D34+2_PPN11!D34+2_PPN12!D34+2_PPN13!D34+2_PPN14!D34+2_PPN15!D34+2_PPN16!D34+2_PPN17!D34+2_PPN18!D34+2_PPN19!D34+2_PPN20!D34</f>
        <v>0</v>
      </c>
      <c r="E34" s="616">
        <f>'Obrazac 2_NP'!E34+2_PPN1!E34+2_PPN2!E34+2_PPN3!E34+2_PPN4!E34+2_PPN5!E34+2_PPN6!E34+2_PPN7!E34+2_PPN8!E34+2_PPN9!E34+2_PPN10!E34+2_PPN11!E34+2_PPN12!E34+2_PPN13!E34+2_PPN14!E34+2_PPN15!E34+2_PPN16!E34+2_PPN17!E34+2_PPN18!E34+2_PPN19!E34+2_PPN20!E34</f>
        <v>0</v>
      </c>
      <c r="F34" s="616">
        <f>'Obrazac 2_NP'!F34+2_PPN1!F34+2_PPN2!F34+2_PPN3!F34+2_PPN4!F34+2_PPN5!F34+2_PPN6!F34+2_PPN7!F34+2_PPN8!F34+2_PPN9!F34+2_PPN10!F34+2_PPN11!F34+2_PPN12!F34+2_PPN13!F34+2_PPN14!F34+2_PPN15!F34+2_PPN16!F34+2_PPN17!F34+2_PPN18!F34+2_PPN19!F34+2_PPN20!F34</f>
        <v>0</v>
      </c>
      <c r="G34" s="616">
        <f>'Obrazac 2_NP'!G34+2_PPN1!G34+2_PPN2!G34+2_PPN3!G34+2_PPN4!G34+2_PPN5!G34+2_PPN6!G34+2_PPN7!G34+2_PPN8!G34+2_PPN9!G34+2_PPN10!G34+2_PPN11!G34+2_PPN12!G34+2_PPN13!G34+2_PPN14!G34+2_PPN15!G34+2_PPN16!G34+2_PPN17!G34+2_PPN18!G34+2_PPN19!G34+2_PPN20!G34</f>
        <v>0</v>
      </c>
      <c r="H34" s="616">
        <f>'Obrazac 2_NP'!H34+2_PPN1!H34+2_PPN2!H34+2_PPN3!H34+2_PPN4!H34+2_PPN5!H34+2_PPN6!H34+2_PPN7!H34+2_PPN8!H34+2_PPN9!H34+2_PPN10!H34+2_PPN11!H34+2_PPN12!H34+2_PPN13!H34+2_PPN14!H34+2_PPN15!H34+2_PPN16!H34+2_PPN17!H34+2_PPN18!H34+2_PPN19!H34+2_PPN20!H34</f>
        <v>0</v>
      </c>
      <c r="I34" s="617" t="e">
        <f>'Obrazac 2_NP'!I34+2_PPN1!I34+2_PPN2!I34+2_PPN3!I34+2_PPN4!I34+2_PPN5!I34+2_PPN6!I34+2_PPN7!I34+2_PPN8!I34+2_PPN9!I34+2_PPN10!I34+2_PPN11!I34+2_PPN12!I34+2_PPN13!I34+2_PPN14!I34+2_PPN15!I34+2_PPN16!I34+2_PPN17!I34+2_PPN18!I34+2_PPN19!I34+2_PPN20!I34</f>
        <v>#DIV/0!</v>
      </c>
    </row>
    <row r="35" spans="1:9" s="275" customFormat="1" ht="15">
      <c r="A35" s="595" t="s">
        <v>130</v>
      </c>
      <c r="B35" s="596" t="s">
        <v>466</v>
      </c>
      <c r="C35" s="597">
        <v>614100</v>
      </c>
      <c r="D35" s="618">
        <f>'Obrazac 2_NP'!D35+2_PPN1!D35+2_PPN2!D35+2_PPN3!D35+2_PPN4!D35+2_PPN5!D35+2_PPN6!D35+2_PPN7!D35+2_PPN8!D35+2_PPN9!D35+2_PPN10!D35+2_PPN11!D35+2_PPN12!D35+2_PPN13!D35+2_PPN14!D35+2_PPN15!D35+2_PPN16!D35+2_PPN17!D35+2_PPN18!D35+2_PPN19!D35+2_PPN20!D35</f>
        <v>0</v>
      </c>
      <c r="E35" s="618">
        <f>'Obrazac 2_NP'!E35+2_PPN1!E35+2_PPN2!E35+2_PPN3!E35+2_PPN4!E35+2_PPN5!E35+2_PPN6!E35+2_PPN7!E35+2_PPN8!E35+2_PPN9!E35+2_PPN10!E35+2_PPN11!E35+2_PPN12!E35+2_PPN13!E35+2_PPN14!E35+2_PPN15!E35+2_PPN16!E35+2_PPN17!E35+2_PPN18!E35+2_PPN19!E35+2_PPN20!E35</f>
        <v>0</v>
      </c>
      <c r="F35" s="618">
        <f>'Obrazac 2_NP'!F35+2_PPN1!F35+2_PPN2!F35+2_PPN3!F35+2_PPN4!F35+2_PPN5!F35+2_PPN6!F35+2_PPN7!F35+2_PPN8!F35+2_PPN9!F35+2_PPN10!F35+2_PPN11!F35+2_PPN12!F35+2_PPN13!F35+2_PPN14!F35+2_PPN15!F35+2_PPN16!F35+2_PPN17!F35+2_PPN18!F35+2_PPN19!F35+2_PPN20!F35</f>
        <v>0</v>
      </c>
      <c r="G35" s="618">
        <f>'Obrazac 2_NP'!G35+2_PPN1!G35+2_PPN2!G35+2_PPN3!G35+2_PPN4!G35+2_PPN5!G35+2_PPN6!G35+2_PPN7!G35+2_PPN8!G35+2_PPN9!G35+2_PPN10!G35+2_PPN11!G35+2_PPN12!G35+2_PPN13!G35+2_PPN14!G35+2_PPN15!G35+2_PPN16!G35+2_PPN17!G35+2_PPN18!G35+2_PPN19!G35+2_PPN20!G35</f>
        <v>0</v>
      </c>
      <c r="H35" s="618">
        <f>'Obrazac 2_NP'!H35+2_PPN1!H35+2_PPN2!H35+2_PPN3!H35+2_PPN4!H35+2_PPN5!H35+2_PPN6!H35+2_PPN7!H35+2_PPN8!H35+2_PPN9!H35+2_PPN10!H35+2_PPN11!H35+2_PPN12!H35+2_PPN13!H35+2_PPN14!H35+2_PPN15!H35+2_PPN16!H35+2_PPN17!H35+2_PPN18!H35+2_PPN19!H35+2_PPN20!H35</f>
        <v>0</v>
      </c>
      <c r="I35" s="619" t="e">
        <f>'Obrazac 2_NP'!I35+2_PPN1!I35+2_PPN2!I35+2_PPN3!I35+2_PPN4!I35+2_PPN5!I35+2_PPN6!I35+2_PPN7!I35+2_PPN8!I35+2_PPN9!I35+2_PPN10!I35+2_PPN11!I35+2_PPN12!I35+2_PPN13!I35+2_PPN14!I35+2_PPN15!I35+2_PPN16!I35+2_PPN17!I35+2_PPN18!I35+2_PPN19!I35+2_PPN20!I35</f>
        <v>#DIV/0!</v>
      </c>
    </row>
    <row r="36" spans="1:9" s="275" customFormat="1" ht="15">
      <c r="A36" s="578" t="s">
        <v>131</v>
      </c>
      <c r="B36" s="588" t="s">
        <v>467</v>
      </c>
      <c r="C36" s="580">
        <v>614200</v>
      </c>
      <c r="D36" s="609">
        <f>'Obrazac 2_NP'!D36+2_PPN1!D36+2_PPN2!D36+2_PPN3!D36+2_PPN4!D36+2_PPN5!D36+2_PPN6!D36+2_PPN7!D36+2_PPN8!D36+2_PPN9!D36+2_PPN10!D36+2_PPN11!D36+2_PPN12!D36+2_PPN13!D36+2_PPN14!D36+2_PPN15!D36+2_PPN16!D36+2_PPN17!D36+2_PPN18!D36+2_PPN19!D36+2_PPN20!D36</f>
        <v>0</v>
      </c>
      <c r="E36" s="609">
        <f>'Obrazac 2_NP'!E36+2_PPN1!E36+2_PPN2!E36+2_PPN3!E36+2_PPN4!E36+2_PPN5!E36+2_PPN6!E36+2_PPN7!E36+2_PPN8!E36+2_PPN9!E36+2_PPN10!E36+2_PPN11!E36+2_PPN12!E36+2_PPN13!E36+2_PPN14!E36+2_PPN15!E36+2_PPN16!E36+2_PPN17!E36+2_PPN18!E36+2_PPN19!E36+2_PPN20!E36</f>
        <v>0</v>
      </c>
      <c r="F36" s="609">
        <f>'Obrazac 2_NP'!F36+2_PPN1!F36+2_PPN2!F36+2_PPN3!F36+2_PPN4!F36+2_PPN5!F36+2_PPN6!F36+2_PPN7!F36+2_PPN8!F36+2_PPN9!F36+2_PPN10!F36+2_PPN11!F36+2_PPN12!F36+2_PPN13!F36+2_PPN14!F36+2_PPN15!F36+2_PPN16!F36+2_PPN17!F36+2_PPN18!F36+2_PPN19!F36+2_PPN20!F36</f>
        <v>0</v>
      </c>
      <c r="G36" s="609">
        <f>'Obrazac 2_NP'!G36+2_PPN1!G36+2_PPN2!G36+2_PPN3!G36+2_PPN4!G36+2_PPN5!G36+2_PPN6!G36+2_PPN7!G36+2_PPN8!G36+2_PPN9!G36+2_PPN10!G36+2_PPN11!G36+2_PPN12!G36+2_PPN13!G36+2_PPN14!G36+2_PPN15!G36+2_PPN16!G36+2_PPN17!G36+2_PPN18!G36+2_PPN19!G36+2_PPN20!G36</f>
        <v>0</v>
      </c>
      <c r="H36" s="609">
        <f>'Obrazac 2_NP'!H36+2_PPN1!H36+2_PPN2!H36+2_PPN3!H36+2_PPN4!H36+2_PPN5!H36+2_PPN6!H36+2_PPN7!H36+2_PPN8!H36+2_PPN9!H36+2_PPN10!H36+2_PPN11!H36+2_PPN12!H36+2_PPN13!H36+2_PPN14!H36+2_PPN15!H36+2_PPN16!H36+2_PPN17!H36+2_PPN18!H36+2_PPN19!H36+2_PPN20!H36</f>
        <v>0</v>
      </c>
      <c r="I36" s="610" t="e">
        <f>'Obrazac 2_NP'!I36+2_PPN1!I36+2_PPN2!I36+2_PPN3!I36+2_PPN4!I36+2_PPN5!I36+2_PPN6!I36+2_PPN7!I36+2_PPN8!I36+2_PPN9!I36+2_PPN10!I36+2_PPN11!I36+2_PPN12!I36+2_PPN13!I36+2_PPN14!I36+2_PPN15!I36+2_PPN16!I36+2_PPN17!I36+2_PPN18!I36+2_PPN19!I36+2_PPN20!I36</f>
        <v>#DIV/0!</v>
      </c>
    </row>
    <row r="37" spans="1:9" s="275" customFormat="1" ht="15">
      <c r="A37" s="578" t="s">
        <v>132</v>
      </c>
      <c r="B37" s="588" t="s">
        <v>468</v>
      </c>
      <c r="C37" s="580">
        <v>614300</v>
      </c>
      <c r="D37" s="609">
        <f>'Obrazac 2_NP'!D37+2_PPN1!D37+2_PPN2!D37+2_PPN3!D37+2_PPN4!D37+2_PPN5!D37+2_PPN6!D37+2_PPN7!D37+2_PPN8!D37+2_PPN9!D37+2_PPN10!D37+2_PPN11!D37+2_PPN12!D37+2_PPN13!D37+2_PPN14!D37+2_PPN15!D37+2_PPN16!D37+2_PPN17!D37+2_PPN18!D37+2_PPN19!D37+2_PPN20!D37</f>
        <v>0</v>
      </c>
      <c r="E37" s="609">
        <f>'Obrazac 2_NP'!E37+2_PPN1!E37+2_PPN2!E37+2_PPN3!E37+2_PPN4!E37+2_PPN5!E37+2_PPN6!E37+2_PPN7!E37+2_PPN8!E37+2_PPN9!E37+2_PPN10!E37+2_PPN11!E37+2_PPN12!E37+2_PPN13!E37+2_PPN14!E37+2_PPN15!E37+2_PPN16!E37+2_PPN17!E37+2_PPN18!E37+2_PPN19!E37+2_PPN20!E37</f>
        <v>0</v>
      </c>
      <c r="F37" s="609">
        <f>'Obrazac 2_NP'!F37+2_PPN1!F37+2_PPN2!F37+2_PPN3!F37+2_PPN4!F37+2_PPN5!F37+2_PPN6!F37+2_PPN7!F37+2_PPN8!F37+2_PPN9!F37+2_PPN10!F37+2_PPN11!F37+2_PPN12!F37+2_PPN13!F37+2_PPN14!F37+2_PPN15!F37+2_PPN16!F37+2_PPN17!F37+2_PPN18!F37+2_PPN19!F37+2_PPN20!F37</f>
        <v>0</v>
      </c>
      <c r="G37" s="609">
        <f>'Obrazac 2_NP'!G37+2_PPN1!G37+2_PPN2!G37+2_PPN3!G37+2_PPN4!G37+2_PPN5!G37+2_PPN6!G37+2_PPN7!G37+2_PPN8!G37+2_PPN9!G37+2_PPN10!G37+2_PPN11!G37+2_PPN12!G37+2_PPN13!G37+2_PPN14!G37+2_PPN15!G37+2_PPN16!G37+2_PPN17!G37+2_PPN18!G37+2_PPN19!G37+2_PPN20!G37</f>
        <v>0</v>
      </c>
      <c r="H37" s="609">
        <f>'Obrazac 2_NP'!H37+2_PPN1!H37+2_PPN2!H37+2_PPN3!H37+2_PPN4!H37+2_PPN5!H37+2_PPN6!H37+2_PPN7!H37+2_PPN8!H37+2_PPN9!H37+2_PPN10!H37+2_PPN11!H37+2_PPN12!H37+2_PPN13!H37+2_PPN14!H37+2_PPN15!H37+2_PPN16!H37+2_PPN17!H37+2_PPN18!H37+2_PPN19!H37+2_PPN20!H37</f>
        <v>0</v>
      </c>
      <c r="I37" s="610" t="e">
        <f>'Obrazac 2_NP'!I37+2_PPN1!I37+2_PPN2!I37+2_PPN3!I37+2_PPN4!I37+2_PPN5!I37+2_PPN6!I37+2_PPN7!I37+2_PPN8!I37+2_PPN9!I37+2_PPN10!I37+2_PPN11!I37+2_PPN12!I37+2_PPN13!I37+2_PPN14!I37+2_PPN15!I37+2_PPN16!I37+2_PPN17!I37+2_PPN18!I37+2_PPN19!I37+2_PPN20!I37</f>
        <v>#DIV/0!</v>
      </c>
    </row>
    <row r="38" spans="1:9" s="275" customFormat="1" ht="15.75" thickBot="1">
      <c r="A38" s="589">
        <v>4</v>
      </c>
      <c r="B38" s="590" t="s">
        <v>540</v>
      </c>
      <c r="C38" s="591">
        <v>614700</v>
      </c>
      <c r="D38" s="614">
        <f>'Obrazac 2_NP'!D38+2_PPN1!D38+2_PPN2!D38+2_PPN3!D38+2_PPN4!D38+2_PPN5!D38+2_PPN6!D38+2_PPN7!D38+2_PPN8!D38+2_PPN9!D38+2_PPN10!D38+2_PPN11!D38+2_PPN12!D38+2_PPN13!D38+2_PPN14!D38+2_PPN15!D38+2_PPN16!D38+2_PPN17!D38+2_PPN18!D38+2_PPN19!D38+2_PPN20!D38</f>
        <v>0</v>
      </c>
      <c r="E38" s="614">
        <f>'Obrazac 2_NP'!E38+2_PPN1!E38+2_PPN2!E38+2_PPN3!E38+2_PPN4!E38+2_PPN5!E38+2_PPN6!E38+2_PPN7!E38+2_PPN8!E38+2_PPN9!E38+2_PPN10!E38+2_PPN11!E38+2_PPN12!E38+2_PPN13!E38+2_PPN14!E38+2_PPN15!E38+2_PPN16!E38+2_PPN17!E38+2_PPN18!E38+2_PPN19!E38+2_PPN20!E38</f>
        <v>0</v>
      </c>
      <c r="F38" s="614">
        <f>'Obrazac 2_NP'!F38+2_PPN1!F38+2_PPN2!F38+2_PPN3!F38+2_PPN4!F38+2_PPN5!F38+2_PPN6!F38+2_PPN7!F38+2_PPN8!F38+2_PPN9!F38+2_PPN10!F38+2_PPN11!F38+2_PPN12!F38+2_PPN13!F38+2_PPN14!F38+2_PPN15!F38+2_PPN16!F38+2_PPN17!F38+2_PPN18!F38+2_PPN19!F38+2_PPN20!F38</f>
        <v>0</v>
      </c>
      <c r="G38" s="614">
        <f>'Obrazac 2_NP'!G38+2_PPN1!G38+2_PPN2!G38+2_PPN3!G38+2_PPN4!G38+2_PPN5!G38+2_PPN6!G38+2_PPN7!G38+2_PPN8!G38+2_PPN9!G38+2_PPN10!G38+2_PPN11!G38+2_PPN12!G38+2_PPN13!G38+2_PPN14!G38+2_PPN15!G38+2_PPN16!G38+2_PPN17!G38+2_PPN18!G38+2_PPN19!G38+2_PPN20!G38</f>
        <v>0</v>
      </c>
      <c r="H38" s="614">
        <f>'Obrazac 2_NP'!H38+2_PPN1!H38+2_PPN2!H38+2_PPN3!H38+2_PPN4!H38+2_PPN5!H38+2_PPN6!H38+2_PPN7!H38+2_PPN8!H38+2_PPN9!H38+2_PPN10!H38+2_PPN11!H38+2_PPN12!H38+2_PPN13!H38+2_PPN14!H38+2_PPN15!H38+2_PPN16!H38+2_PPN17!H38+2_PPN18!H38+2_PPN19!H38+2_PPN20!H38</f>
        <v>0</v>
      </c>
      <c r="I38" s="615" t="e">
        <f>'Obrazac 2_NP'!I38+2_PPN1!I38+2_PPN2!I38+2_PPN3!I38+2_PPN4!I38+2_PPN5!I38+2_PPN6!I38+2_PPN7!I38+2_PPN8!I38+2_PPN9!I38+2_PPN10!I38+2_PPN11!I38+2_PPN12!I38+2_PPN13!I38+2_PPN14!I38+2_PPN15!I38+2_PPN16!I38+2_PPN17!I38+2_PPN18!I38+2_PPN19!I38+2_PPN20!I38</f>
        <v>#DIV/0!</v>
      </c>
    </row>
    <row r="39" spans="1:9" s="275" customFormat="1" ht="16.5" thickBot="1">
      <c r="A39" s="592" t="s">
        <v>175</v>
      </c>
      <c r="B39" s="593" t="s">
        <v>469</v>
      </c>
      <c r="C39" s="594"/>
      <c r="D39" s="616">
        <f>'Obrazac 2_NP'!D39+2_PPN1!D39+2_PPN2!D39+2_PPN3!D39+2_PPN4!D39+2_PPN5!D39+2_PPN6!D39+2_PPN7!D39+2_PPN8!D39+2_PPN9!D39+2_PPN10!D39+2_PPN11!D39+2_PPN12!D39+2_PPN13!D39+2_PPN14!D39+2_PPN15!D39+2_PPN16!D39+2_PPN17!D39+2_PPN18!D39+2_PPN19!D39+2_PPN20!D39</f>
        <v>0</v>
      </c>
      <c r="E39" s="616">
        <f>'Obrazac 2_NP'!E39+2_PPN1!E39+2_PPN2!E39+2_PPN3!E39+2_PPN4!E39+2_PPN5!E39+2_PPN6!E39+2_PPN7!E39+2_PPN8!E39+2_PPN9!E39+2_PPN10!E39+2_PPN11!E39+2_PPN12!E39+2_PPN13!E39+2_PPN14!E39+2_PPN15!E39+2_PPN16!E39+2_PPN17!E39+2_PPN18!E39+2_PPN19!E39+2_PPN20!E39</f>
        <v>0</v>
      </c>
      <c r="F39" s="616">
        <f>'Obrazac 2_NP'!F39+2_PPN1!F39+2_PPN2!F39+2_PPN3!F39+2_PPN4!F39+2_PPN5!F39+2_PPN6!F39+2_PPN7!F39+2_PPN8!F39+2_PPN9!F39+2_PPN10!F39+2_PPN11!F39+2_PPN12!F39+2_PPN13!F39+2_PPN14!F39+2_PPN15!F39+2_PPN16!F39+2_PPN17!F39+2_PPN18!F39+2_PPN19!F39+2_PPN20!F39</f>
        <v>0</v>
      </c>
      <c r="G39" s="616">
        <f>'Obrazac 2_NP'!G39+2_PPN1!G39+2_PPN2!G39+2_PPN3!G39+2_PPN4!G39+2_PPN5!G39+2_PPN6!G39+2_PPN7!G39+2_PPN8!G39+2_PPN9!G39+2_PPN10!G39+2_PPN11!G39+2_PPN12!G39+2_PPN13!G39+2_PPN14!G39+2_PPN15!G39+2_PPN16!G39+2_PPN17!G39+2_PPN18!G39+2_PPN19!G39+2_PPN20!G39</f>
        <v>0</v>
      </c>
      <c r="H39" s="616">
        <f>'Obrazac 2_NP'!H39+2_PPN1!H39+2_PPN2!H39+2_PPN3!H39+2_PPN4!H39+2_PPN5!H39+2_PPN6!H39+2_PPN7!H39+2_PPN8!H39+2_PPN9!H39+2_PPN10!H39+2_PPN11!H39+2_PPN12!H39+2_PPN13!H39+2_PPN14!H39+2_PPN15!H39+2_PPN16!H39+2_PPN17!H39+2_PPN18!H39+2_PPN19!H39+2_PPN20!H39</f>
        <v>0</v>
      </c>
      <c r="I39" s="617" t="e">
        <f>'Obrazac 2_NP'!I39+2_PPN1!I39+2_PPN2!I39+2_PPN3!I39+2_PPN4!I39+2_PPN5!I39+2_PPN6!I39+2_PPN7!I39+2_PPN8!I39+2_PPN9!I39+2_PPN10!I39+2_PPN11!I39+2_PPN12!I39+2_PPN13!I39+2_PPN14!I39+2_PPN15!I39+2_PPN16!I39+2_PPN17!I39+2_PPN18!I39+2_PPN19!I39+2_PPN20!I39</f>
        <v>#DIV/0!</v>
      </c>
    </row>
    <row r="40" spans="1:9" s="275" customFormat="1" ht="15">
      <c r="A40" s="595" t="s">
        <v>130</v>
      </c>
      <c r="B40" s="596" t="s">
        <v>470</v>
      </c>
      <c r="C40" s="597">
        <v>615100</v>
      </c>
      <c r="D40" s="618">
        <f>'Obrazac 2_NP'!D40+2_PPN1!D40+2_PPN2!D40+2_PPN3!D40+2_PPN4!D40+2_PPN5!D40+2_PPN6!D40+2_PPN7!D40+2_PPN8!D40+2_PPN9!D40+2_PPN10!D40+2_PPN11!D40+2_PPN12!D40+2_PPN13!D40+2_PPN14!D40+2_PPN15!D40+2_PPN16!D40+2_PPN17!D40+2_PPN18!D40+2_PPN19!D40+2_PPN20!D40</f>
        <v>0</v>
      </c>
      <c r="E40" s="618">
        <f>'Obrazac 2_NP'!E40+2_PPN1!E40+2_PPN2!E40+2_PPN3!E40+2_PPN4!E40+2_PPN5!E40+2_PPN6!E40+2_PPN7!E40+2_PPN8!E40+2_PPN9!E40+2_PPN10!E40+2_PPN11!E40+2_PPN12!E40+2_PPN13!E40+2_PPN14!E40+2_PPN15!E40+2_PPN16!E40+2_PPN17!E40+2_PPN18!E40+2_PPN19!E40+2_PPN20!E40</f>
        <v>0</v>
      </c>
      <c r="F40" s="618">
        <f>'Obrazac 2_NP'!F40+2_PPN1!F40+2_PPN2!F40+2_PPN3!F40+2_PPN4!F40+2_PPN5!F40+2_PPN6!F40+2_PPN7!F40+2_PPN8!F40+2_PPN9!F40+2_PPN10!F40+2_PPN11!F40+2_PPN12!F40+2_PPN13!F40+2_PPN14!F40+2_PPN15!F40+2_PPN16!F40+2_PPN17!F40+2_PPN18!F40+2_PPN19!F40+2_PPN20!F40</f>
        <v>0</v>
      </c>
      <c r="G40" s="618">
        <f>'Obrazac 2_NP'!G40+2_PPN1!G40+2_PPN2!G40+2_PPN3!G40+2_PPN4!G40+2_PPN5!G40+2_PPN6!G40+2_PPN7!G40+2_PPN8!G40+2_PPN9!G40+2_PPN10!G40+2_PPN11!G40+2_PPN12!G40+2_PPN13!G40+2_PPN14!G40+2_PPN15!G40+2_PPN16!G40+2_PPN17!G40+2_PPN18!G40+2_PPN19!G40+2_PPN20!G40</f>
        <v>0</v>
      </c>
      <c r="H40" s="618">
        <f>'Obrazac 2_NP'!H40+2_PPN1!H40+2_PPN2!H40+2_PPN3!H40+2_PPN4!H40+2_PPN5!H40+2_PPN6!H40+2_PPN7!H40+2_PPN8!H40+2_PPN9!H40+2_PPN10!H40+2_PPN11!H40+2_PPN12!H40+2_PPN13!H40+2_PPN14!H40+2_PPN15!H40+2_PPN16!H40+2_PPN17!H40+2_PPN18!H40+2_PPN19!H40+2_PPN20!H40</f>
        <v>0</v>
      </c>
      <c r="I40" s="619" t="e">
        <f>'Obrazac 2_NP'!I40+2_PPN1!I40+2_PPN2!I40+2_PPN3!I40+2_PPN4!I40+2_PPN5!I40+2_PPN6!I40+2_PPN7!I40+2_PPN8!I40+2_PPN9!I40+2_PPN10!I40+2_PPN11!I40+2_PPN12!I40+2_PPN13!I40+2_PPN14!I40+2_PPN15!I40+2_PPN16!I40+2_PPN17!I40+2_PPN18!I40+2_PPN19!I40+2_PPN20!I40</f>
        <v>#DIV/0!</v>
      </c>
    </row>
    <row r="41" spans="1:9" s="275" customFormat="1" ht="15.75" thickBot="1">
      <c r="A41" s="589" t="s">
        <v>131</v>
      </c>
      <c r="B41" s="590" t="s">
        <v>471</v>
      </c>
      <c r="C41" s="591">
        <v>615200</v>
      </c>
      <c r="D41" s="614">
        <f>'Obrazac 2_NP'!D41+2_PPN1!D41+2_PPN2!D41+2_PPN3!D41+2_PPN4!D41+2_PPN5!D41+2_PPN6!D41+2_PPN7!D41+2_PPN8!D41+2_PPN9!D41+2_PPN10!D41+2_PPN11!D41+2_PPN12!D41+2_PPN13!D41+2_PPN14!D41+2_PPN15!D41+2_PPN16!D41+2_PPN17!D41+2_PPN18!D41+2_PPN19!D41+2_PPN20!D41</f>
        <v>0</v>
      </c>
      <c r="E41" s="614">
        <f>'Obrazac 2_NP'!E41+2_PPN1!E41+2_PPN2!E41+2_PPN3!E41+2_PPN4!E41+2_PPN5!E41+2_PPN6!E41+2_PPN7!E41+2_PPN8!E41+2_PPN9!E41+2_PPN10!E41+2_PPN11!E41+2_PPN12!E41+2_PPN13!E41+2_PPN14!E41+2_PPN15!E41+2_PPN16!E41+2_PPN17!E41+2_PPN18!E41+2_PPN19!E41+2_PPN20!E41</f>
        <v>0</v>
      </c>
      <c r="F41" s="614">
        <f>'Obrazac 2_NP'!F41+2_PPN1!F41+2_PPN2!F41+2_PPN3!F41+2_PPN4!F41+2_PPN5!F41+2_PPN6!F41+2_PPN7!F41+2_PPN8!F41+2_PPN9!F41+2_PPN10!F41+2_PPN11!F41+2_PPN12!F41+2_PPN13!F41+2_PPN14!F41+2_PPN15!F41+2_PPN16!F41+2_PPN17!F41+2_PPN18!F41+2_PPN19!F41+2_PPN20!F41</f>
        <v>0</v>
      </c>
      <c r="G41" s="614">
        <f>'Obrazac 2_NP'!G41+2_PPN1!G41+2_PPN2!G41+2_PPN3!G41+2_PPN4!G41+2_PPN5!G41+2_PPN6!G41+2_PPN7!G41+2_PPN8!G41+2_PPN9!G41+2_PPN10!G41+2_PPN11!G41+2_PPN12!G41+2_PPN13!G41+2_PPN14!G41+2_PPN15!G41+2_PPN16!G41+2_PPN17!G41+2_PPN18!G41+2_PPN19!G41+2_PPN20!G41</f>
        <v>0</v>
      </c>
      <c r="H41" s="614">
        <f>'Obrazac 2_NP'!H41+2_PPN1!H41+2_PPN2!H41+2_PPN3!H41+2_PPN4!H41+2_PPN5!H41+2_PPN6!H41+2_PPN7!H41+2_PPN8!H41+2_PPN9!H41+2_PPN10!H41+2_PPN11!H41+2_PPN12!H41+2_PPN13!H41+2_PPN14!H41+2_PPN15!H41+2_PPN16!H41+2_PPN17!H41+2_PPN18!H41+2_PPN19!H41+2_PPN20!H41</f>
        <v>0</v>
      </c>
      <c r="I41" s="615" t="e">
        <f>'Obrazac 2_NP'!I41+2_PPN1!I41+2_PPN2!I41+2_PPN3!I41+2_PPN4!I41+2_PPN5!I41+2_PPN6!I41+2_PPN7!I41+2_PPN8!I41+2_PPN9!I41+2_PPN10!I41+2_PPN11!I41+2_PPN12!I41+2_PPN13!I41+2_PPN14!I41+2_PPN15!I41+2_PPN16!I41+2_PPN17!I41+2_PPN18!I41+2_PPN19!I41+2_PPN20!I41</f>
        <v>#DIV/0!</v>
      </c>
    </row>
    <row r="42" spans="1:9" s="275" customFormat="1" ht="16.5" thickBot="1">
      <c r="A42" s="592" t="s">
        <v>176</v>
      </c>
      <c r="B42" s="593" t="s">
        <v>541</v>
      </c>
      <c r="C42" s="594"/>
      <c r="D42" s="616">
        <f>'Obrazac 2_NP'!D42+2_PPN1!D42+2_PPN2!D42+2_PPN3!D42+2_PPN4!D42+2_PPN5!D42+2_PPN6!D42+2_PPN7!D42+2_PPN8!D42+2_PPN9!D42+2_PPN10!D42+2_PPN11!D42+2_PPN12!D42+2_PPN13!D42+2_PPN14!D42+2_PPN15!D42+2_PPN16!D42+2_PPN17!D42+2_PPN18!D42+2_PPN19!D42+2_PPN20!D42</f>
        <v>0</v>
      </c>
      <c r="E42" s="616">
        <f>'Obrazac 2_NP'!E42+2_PPN1!E42+2_PPN2!E42+2_PPN3!E42+2_PPN4!E42+2_PPN5!E42+2_PPN6!E42+2_PPN7!E42+2_PPN8!E42+2_PPN9!E42+2_PPN10!E42+2_PPN11!E42+2_PPN12!E42+2_PPN13!E42+2_PPN14!E42+2_PPN15!E42+2_PPN16!E42+2_PPN17!E42+2_PPN18!E42+2_PPN19!E42+2_PPN20!E42</f>
        <v>0</v>
      </c>
      <c r="F42" s="616">
        <f>'Obrazac 2_NP'!F42+2_PPN1!F42+2_PPN2!F42+2_PPN3!F42+2_PPN4!F42+2_PPN5!F42+2_PPN6!F42+2_PPN7!F42+2_PPN8!F42+2_PPN9!F42+2_PPN10!F42+2_PPN11!F42+2_PPN12!F42+2_PPN13!F42+2_PPN14!F42+2_PPN15!F42+2_PPN16!F42+2_PPN17!F42+2_PPN18!F42+2_PPN19!F42+2_PPN20!F42</f>
        <v>0</v>
      </c>
      <c r="G42" s="616">
        <f>'Obrazac 2_NP'!G42+2_PPN1!G42+2_PPN2!G42+2_PPN3!G42+2_PPN4!G42+2_PPN5!G42+2_PPN6!G42+2_PPN7!G42+2_PPN8!G42+2_PPN9!G42+2_PPN10!G42+2_PPN11!G42+2_PPN12!G42+2_PPN13!G42+2_PPN14!G42+2_PPN15!G42+2_PPN16!G42+2_PPN17!G42+2_PPN18!G42+2_PPN19!G42+2_PPN20!G42</f>
        <v>0</v>
      </c>
      <c r="H42" s="616">
        <f>'Obrazac 2_NP'!H42+2_PPN1!H42+2_PPN2!H42+2_PPN3!H42+2_PPN4!H42+2_PPN5!H42+2_PPN6!H42+2_PPN7!H42+2_PPN8!H42+2_PPN9!H42+2_PPN10!H42+2_PPN11!H42+2_PPN12!H42+2_PPN13!H42+2_PPN14!H42+2_PPN15!H42+2_PPN16!H42+2_PPN17!H42+2_PPN18!H42+2_PPN19!H42+2_PPN20!H42</f>
        <v>0</v>
      </c>
      <c r="I42" s="617" t="e">
        <f>'Obrazac 2_NP'!I42+2_PPN1!I42+2_PPN2!I42+2_PPN3!I42+2_PPN4!I42+2_PPN5!I42+2_PPN6!I42+2_PPN7!I42+2_PPN8!I42+2_PPN9!I42+2_PPN10!I42+2_PPN11!I42+2_PPN12!I42+2_PPN13!I42+2_PPN14!I42+2_PPN15!I42+2_PPN16!I42+2_PPN17!I42+2_PPN18!I42+2_PPN19!I42+2_PPN20!I42</f>
        <v>#DIV/0!</v>
      </c>
    </row>
    <row r="43" spans="1:9" s="275" customFormat="1" ht="15">
      <c r="A43" s="595" t="s">
        <v>130</v>
      </c>
      <c r="B43" s="596" t="s">
        <v>542</v>
      </c>
      <c r="C43" s="597">
        <v>616100</v>
      </c>
      <c r="D43" s="618">
        <f>'Obrazac 2_NP'!D43+2_PPN1!D43+2_PPN2!D43+2_PPN3!D43+2_PPN4!D43+2_PPN5!D43+2_PPN6!D43+2_PPN7!D43+2_PPN8!D43+2_PPN9!D43+2_PPN10!D43+2_PPN11!D43+2_PPN12!D43+2_PPN13!D43+2_PPN14!D43+2_PPN15!D43+2_PPN16!D43+2_PPN17!D43+2_PPN18!D43+2_PPN19!D43+2_PPN20!D43</f>
        <v>0</v>
      </c>
      <c r="E43" s="618">
        <f>'Obrazac 2_NP'!E43+2_PPN1!E43+2_PPN2!E43+2_PPN3!E43+2_PPN4!E43+2_PPN5!E43+2_PPN6!E43+2_PPN7!E43+2_PPN8!E43+2_PPN9!E43+2_PPN10!E43+2_PPN11!E43+2_PPN12!E43+2_PPN13!E43+2_PPN14!E43+2_PPN15!E43+2_PPN16!E43+2_PPN17!E43+2_PPN18!E43+2_PPN19!E43+2_PPN20!E43</f>
        <v>0</v>
      </c>
      <c r="F43" s="618">
        <f>'Obrazac 2_NP'!F43+2_PPN1!F43+2_PPN2!F43+2_PPN3!F43+2_PPN4!F43+2_PPN5!F43+2_PPN6!F43+2_PPN7!F43+2_PPN8!F43+2_PPN9!F43+2_PPN10!F43+2_PPN11!F43+2_PPN12!F43+2_PPN13!F43+2_PPN14!F43+2_PPN15!F43+2_PPN16!F43+2_PPN17!F43+2_PPN18!F43+2_PPN19!F43+2_PPN20!F43</f>
        <v>0</v>
      </c>
      <c r="G43" s="618">
        <f>'Obrazac 2_NP'!G43+2_PPN1!G43+2_PPN2!G43+2_PPN3!G43+2_PPN4!G43+2_PPN5!G43+2_PPN6!G43+2_PPN7!G43+2_PPN8!G43+2_PPN9!G43+2_PPN10!G43+2_PPN11!G43+2_PPN12!G43+2_PPN13!G43+2_PPN14!G43+2_PPN15!G43+2_PPN16!G43+2_PPN17!G43+2_PPN18!G43+2_PPN19!G43+2_PPN20!G43</f>
        <v>0</v>
      </c>
      <c r="H43" s="618">
        <f>'Obrazac 2_NP'!H43+2_PPN1!H43+2_PPN2!H43+2_PPN3!H43+2_PPN4!H43+2_PPN5!H43+2_PPN6!H43+2_PPN7!H43+2_PPN8!H43+2_PPN9!H43+2_PPN10!H43+2_PPN11!H43+2_PPN12!H43+2_PPN13!H43+2_PPN14!H43+2_PPN15!H43+2_PPN16!H43+2_PPN17!H43+2_PPN18!H43+2_PPN19!H43+2_PPN20!H43</f>
        <v>0</v>
      </c>
      <c r="I43" s="619" t="e">
        <f>'Obrazac 2_NP'!I43+2_PPN1!I43+2_PPN2!I43+2_PPN3!I43+2_PPN4!I43+2_PPN5!I43+2_PPN6!I43+2_PPN7!I43+2_PPN8!I43+2_PPN9!I43+2_PPN10!I43+2_PPN11!I43+2_PPN12!I43+2_PPN13!I43+2_PPN14!I43+2_PPN15!I43+2_PPN16!I43+2_PPN17!I43+2_PPN18!I43+2_PPN19!I43+2_PPN20!I43</f>
        <v>#DIV/0!</v>
      </c>
    </row>
    <row r="44" spans="1:9" s="275" customFormat="1" ht="15">
      <c r="A44" s="578" t="s">
        <v>131</v>
      </c>
      <c r="B44" s="588" t="s">
        <v>543</v>
      </c>
      <c r="C44" s="580">
        <v>616200</v>
      </c>
      <c r="D44" s="609">
        <f>'Obrazac 2_NP'!D44+2_PPN1!D44+2_PPN2!D44+2_PPN3!D44+2_PPN4!D44+2_PPN5!D44+2_PPN6!D44+2_PPN7!D44+2_PPN8!D44+2_PPN9!D44+2_PPN10!D44+2_PPN11!D44+2_PPN12!D44+2_PPN13!D44+2_PPN14!D44+2_PPN15!D44+2_PPN16!D44+2_PPN17!D44+2_PPN18!D44+2_PPN19!D44+2_PPN20!D44</f>
        <v>0</v>
      </c>
      <c r="E44" s="609">
        <f>'Obrazac 2_NP'!E44+2_PPN1!E44+2_PPN2!E44+2_PPN3!E44+2_PPN4!E44+2_PPN5!E44+2_PPN6!E44+2_PPN7!E44+2_PPN8!E44+2_PPN9!E44+2_PPN10!E44+2_PPN11!E44+2_PPN12!E44+2_PPN13!E44+2_PPN14!E44+2_PPN15!E44+2_PPN16!E44+2_PPN17!E44+2_PPN18!E44+2_PPN19!E44+2_PPN20!E44</f>
        <v>0</v>
      </c>
      <c r="F44" s="609">
        <f>'Obrazac 2_NP'!F44+2_PPN1!F44+2_PPN2!F44+2_PPN3!F44+2_PPN4!F44+2_PPN5!F44+2_PPN6!F44+2_PPN7!F44+2_PPN8!F44+2_PPN9!F44+2_PPN10!F44+2_PPN11!F44+2_PPN12!F44+2_PPN13!F44+2_PPN14!F44+2_PPN15!F44+2_PPN16!F44+2_PPN17!F44+2_PPN18!F44+2_PPN19!F44+2_PPN20!F44</f>
        <v>0</v>
      </c>
      <c r="G44" s="609">
        <f>'Obrazac 2_NP'!G44+2_PPN1!G44+2_PPN2!G44+2_PPN3!G44+2_PPN4!G44+2_PPN5!G44+2_PPN6!G44+2_PPN7!G44+2_PPN8!G44+2_PPN9!G44+2_PPN10!G44+2_PPN11!G44+2_PPN12!G44+2_PPN13!G44+2_PPN14!G44+2_PPN15!G44+2_PPN16!G44+2_PPN17!G44+2_PPN18!G44+2_PPN19!G44+2_PPN20!G44</f>
        <v>0</v>
      </c>
      <c r="H44" s="609">
        <f>'Obrazac 2_NP'!H44+2_PPN1!H44+2_PPN2!H44+2_PPN3!H44+2_PPN4!H44+2_PPN5!H44+2_PPN6!H44+2_PPN7!H44+2_PPN8!H44+2_PPN9!H44+2_PPN10!H44+2_PPN11!H44+2_PPN12!H44+2_PPN13!H44+2_PPN14!H44+2_PPN15!H44+2_PPN16!H44+2_PPN17!H44+2_PPN18!H44+2_PPN19!H44+2_PPN20!H44</f>
        <v>0</v>
      </c>
      <c r="I44" s="610" t="e">
        <f>'Obrazac 2_NP'!I44+2_PPN1!I44+2_PPN2!I44+2_PPN3!I44+2_PPN4!I44+2_PPN5!I44+2_PPN6!I44+2_PPN7!I44+2_PPN8!I44+2_PPN9!I44+2_PPN10!I44+2_PPN11!I44+2_PPN12!I44+2_PPN13!I44+2_PPN14!I44+2_PPN15!I44+2_PPN16!I44+2_PPN17!I44+2_PPN18!I44+2_PPN19!I44+2_PPN20!I44</f>
        <v>#DIV/0!</v>
      </c>
    </row>
    <row r="45" spans="1:9" s="275" customFormat="1" ht="15">
      <c r="A45" s="578" t="s">
        <v>132</v>
      </c>
      <c r="B45" s="588" t="s">
        <v>544</v>
      </c>
      <c r="C45" s="580">
        <v>616300</v>
      </c>
      <c r="D45" s="609">
        <f>'Obrazac 2_NP'!D45+2_PPN1!D45+2_PPN2!D45+2_PPN3!D45+2_PPN4!D45+2_PPN5!D45+2_PPN6!D45+2_PPN7!D45+2_PPN8!D45+2_PPN9!D45+2_PPN10!D45+2_PPN11!D45+2_PPN12!D45+2_PPN13!D45+2_PPN14!D45+2_PPN15!D45+2_PPN16!D45+2_PPN17!D45+2_PPN18!D45+2_PPN19!D45+2_PPN20!D45</f>
        <v>0</v>
      </c>
      <c r="E45" s="609">
        <f>'Obrazac 2_NP'!E45+2_PPN1!E45+2_PPN2!E45+2_PPN3!E45+2_PPN4!E45+2_PPN5!E45+2_PPN6!E45+2_PPN7!E45+2_PPN8!E45+2_PPN9!E45+2_PPN10!E45+2_PPN11!E45+2_PPN12!E45+2_PPN13!E45+2_PPN14!E45+2_PPN15!E45+2_PPN16!E45+2_PPN17!E45+2_PPN18!E45+2_PPN19!E45+2_PPN20!E45</f>
        <v>0</v>
      </c>
      <c r="F45" s="609">
        <f>'Obrazac 2_NP'!F45+2_PPN1!F45+2_PPN2!F45+2_PPN3!F45+2_PPN4!F45+2_PPN5!F45+2_PPN6!F45+2_PPN7!F45+2_PPN8!F45+2_PPN9!F45+2_PPN10!F45+2_PPN11!F45+2_PPN12!F45+2_PPN13!F45+2_PPN14!F45+2_PPN15!F45+2_PPN16!F45+2_PPN17!F45+2_PPN18!F45+2_PPN19!F45+2_PPN20!F45</f>
        <v>0</v>
      </c>
      <c r="G45" s="609">
        <f>'Obrazac 2_NP'!G45+2_PPN1!G45+2_PPN2!G45+2_PPN3!G45+2_PPN4!G45+2_PPN5!G45+2_PPN6!G45+2_PPN7!G45+2_PPN8!G45+2_PPN9!G45+2_PPN10!G45+2_PPN11!G45+2_PPN12!G45+2_PPN13!G45+2_PPN14!G45+2_PPN15!G45+2_PPN16!G45+2_PPN17!G45+2_PPN18!G45+2_PPN19!G45+2_PPN20!G45</f>
        <v>0</v>
      </c>
      <c r="H45" s="609">
        <f>'Obrazac 2_NP'!H45+2_PPN1!H45+2_PPN2!H45+2_PPN3!H45+2_PPN4!H45+2_PPN5!H45+2_PPN6!H45+2_PPN7!H45+2_PPN8!H45+2_PPN9!H45+2_PPN10!H45+2_PPN11!H45+2_PPN12!H45+2_PPN13!H45+2_PPN14!H45+2_PPN15!H45+2_PPN16!H45+2_PPN17!H45+2_PPN18!H45+2_PPN19!H45+2_PPN20!H45</f>
        <v>0</v>
      </c>
      <c r="I45" s="610" t="e">
        <f>'Obrazac 2_NP'!I45+2_PPN1!I45+2_PPN2!I45+2_PPN3!I45+2_PPN4!I45+2_PPN5!I45+2_PPN6!I45+2_PPN7!I45+2_PPN8!I45+2_PPN9!I45+2_PPN10!I45+2_PPN11!I45+2_PPN12!I45+2_PPN13!I45+2_PPN14!I45+2_PPN15!I45+2_PPN16!I45+2_PPN17!I45+2_PPN18!I45+2_PPN19!I45+2_PPN20!I45</f>
        <v>#DIV/0!</v>
      </c>
    </row>
    <row r="46" spans="1:9" s="275" customFormat="1" ht="20.25" customHeight="1" thickBot="1">
      <c r="A46" s="589" t="s">
        <v>133</v>
      </c>
      <c r="B46" s="590" t="s">
        <v>545</v>
      </c>
      <c r="C46" s="591">
        <v>616400</v>
      </c>
      <c r="D46" s="614">
        <f>'Obrazac 2_NP'!D46+2_PPN1!D46+2_PPN2!D46+2_PPN3!D46+2_PPN4!D46+2_PPN5!D46+2_PPN6!D46+2_PPN7!D46+2_PPN8!D46+2_PPN9!D46+2_PPN10!D46+2_PPN11!D46+2_PPN12!D46+2_PPN13!D46+2_PPN14!D46+2_PPN15!D46+2_PPN16!D46+2_PPN17!D46+2_PPN18!D46+2_PPN19!D46+2_PPN20!D46</f>
        <v>0</v>
      </c>
      <c r="E46" s="614">
        <f>'Obrazac 2_NP'!E46+2_PPN1!E46+2_PPN2!E46+2_PPN3!E46+2_PPN4!E46+2_PPN5!E46+2_PPN6!E46+2_PPN7!E46+2_PPN8!E46+2_PPN9!E46+2_PPN10!E46+2_PPN11!E46+2_PPN12!E46+2_PPN13!E46+2_PPN14!E46+2_PPN15!E46+2_PPN16!E46+2_PPN17!E46+2_PPN18!E46+2_PPN19!E46+2_PPN20!E46</f>
        <v>0</v>
      </c>
      <c r="F46" s="614">
        <f>'Obrazac 2_NP'!F46+2_PPN1!F46+2_PPN2!F46+2_PPN3!F46+2_PPN4!F46+2_PPN5!F46+2_PPN6!F46+2_PPN7!F46+2_PPN8!F46+2_PPN9!F46+2_PPN10!F46+2_PPN11!F46+2_PPN12!F46+2_PPN13!F46+2_PPN14!F46+2_PPN15!F46+2_PPN16!F46+2_PPN17!F46+2_PPN18!F46+2_PPN19!F46+2_PPN20!F46</f>
        <v>0</v>
      </c>
      <c r="G46" s="614">
        <f>'Obrazac 2_NP'!G46+2_PPN1!G46+2_PPN2!G46+2_PPN3!G46+2_PPN4!G46+2_PPN5!G46+2_PPN6!G46+2_PPN7!G46+2_PPN8!G46+2_PPN9!G46+2_PPN10!G46+2_PPN11!G46+2_PPN12!G46+2_PPN13!G46+2_PPN14!G46+2_PPN15!G46+2_PPN16!G46+2_PPN17!G46+2_PPN18!G46+2_PPN19!G46+2_PPN20!G46</f>
        <v>0</v>
      </c>
      <c r="H46" s="614">
        <f>'Obrazac 2_NP'!H46+2_PPN1!H46+2_PPN2!H46+2_PPN3!H46+2_PPN4!H46+2_PPN5!H46+2_PPN6!H46+2_PPN7!H46+2_PPN8!H46+2_PPN9!H46+2_PPN10!H46+2_PPN11!H46+2_PPN12!H46+2_PPN13!H46+2_PPN14!H46+2_PPN15!H46+2_PPN16!H46+2_PPN17!H46+2_PPN18!H46+2_PPN19!H46+2_PPN20!H46</f>
        <v>0</v>
      </c>
      <c r="I46" s="615" t="e">
        <f>'Obrazac 2_NP'!I46+2_PPN1!I46+2_PPN2!I46+2_PPN3!I46+2_PPN4!I46+2_PPN5!I46+2_PPN6!I46+2_PPN7!I46+2_PPN8!I46+2_PPN9!I46+2_PPN10!I46+2_PPN11!I46+2_PPN12!I46+2_PPN13!I46+2_PPN14!I46+2_PPN15!I46+2_PPN16!I46+2_PPN17!I46+2_PPN18!I46+2_PPN19!I46+2_PPN20!I46</f>
        <v>#DIV/0!</v>
      </c>
    </row>
    <row r="47" spans="1:9" s="393" customFormat="1" ht="23.25" customHeight="1" thickBot="1">
      <c r="A47" s="784" t="s">
        <v>827</v>
      </c>
      <c r="B47" s="785"/>
      <c r="C47" s="785"/>
      <c r="D47" s="620">
        <f>'Obrazac 2_NP'!D47+2_PPN1!D47+2_PPN2!D47+2_PPN3!D47+2_PPN4!D47+2_PPN5!D47+2_PPN6!D47+2_PPN7!D47+2_PPN8!D47+2_PPN9!D47+2_PPN10!D47+2_PPN11!D47+2_PPN12!D47+2_PPN13!D47+2_PPN14!D47+2_PPN15!D47+2_PPN16!D47+2_PPN17!D47+2_PPN18!D47+2_PPN19!D47+2_PPN20!D47</f>
        <v>0</v>
      </c>
      <c r="E47" s="620">
        <f>'Obrazac 2_NP'!E47+2_PPN1!E47+2_PPN2!E47+2_PPN3!E47+2_PPN4!E47+2_PPN5!E47+2_PPN6!E47+2_PPN7!E47+2_PPN8!E47+2_PPN9!E47+2_PPN10!E47+2_PPN11!E47+2_PPN12!E47+2_PPN13!E47+2_PPN14!E47+2_PPN15!E47+2_PPN16!E47+2_PPN17!E47+2_PPN18!E47+2_PPN19!E47+2_PPN20!E47</f>
        <v>0</v>
      </c>
      <c r="F47" s="620">
        <f>'Obrazac 2_NP'!F47+2_PPN1!F47+2_PPN2!F47+2_PPN3!F47+2_PPN4!F47+2_PPN5!F47+2_PPN6!F47+2_PPN7!F47+2_PPN8!F47+2_PPN9!F47+2_PPN10!F47+2_PPN11!F47+2_PPN12!F47+2_PPN13!F47+2_PPN14!F47+2_PPN15!F47+2_PPN16!F47+2_PPN17!F47+2_PPN18!F47+2_PPN19!F47+2_PPN20!F47</f>
        <v>0</v>
      </c>
      <c r="G47" s="620">
        <f>'Obrazac 2_NP'!G47+2_PPN1!G47+2_PPN2!G47+2_PPN3!G47+2_PPN4!G47+2_PPN5!G47+2_PPN6!G47+2_PPN7!G47+2_PPN8!G47+2_PPN9!G47+2_PPN10!G47+2_PPN11!G47+2_PPN12!G47+2_PPN13!G47+2_PPN14!G47+2_PPN15!G47+2_PPN16!G47+2_PPN17!G47+2_PPN18!G47+2_PPN19!G47+2_PPN20!G47</f>
        <v>0</v>
      </c>
      <c r="H47" s="620">
        <f>'Obrazac 2_NP'!H47+2_PPN1!H47+2_PPN2!H47+2_PPN3!H47+2_PPN4!H47+2_PPN5!H47+2_PPN6!H47+2_PPN7!H47+2_PPN8!H47+2_PPN9!H47+2_PPN10!H47+2_PPN11!H47+2_PPN12!H47+2_PPN13!H47+2_PPN14!H47+2_PPN15!H47+2_PPN16!H47+2_PPN17!H47+2_PPN18!H47+2_PPN19!H47+2_PPN20!H47</f>
        <v>0</v>
      </c>
      <c r="I47" s="621" t="e">
        <f>'Obrazac 2_NP'!I47+2_PPN1!I47+2_PPN2!I47+2_PPN3!I47+2_PPN4!I47+2_PPN5!I47+2_PPN6!I47+2_PPN7!I47+2_PPN8!I47+2_PPN9!I47+2_PPN10!I47+2_PPN11!I47+2_PPN12!I47+2_PPN13!I47+2_PPN14!I47+2_PPN15!I47+2_PPN16!I47+2_PPN17!I47+2_PPN18!I47+2_PPN19!I47+2_PPN20!I47</f>
        <v>#DIV/0!</v>
      </c>
    </row>
    <row r="48" spans="1:9" s="393" customFormat="1" ht="15.75">
      <c r="A48" s="563"/>
      <c r="B48" s="232"/>
      <c r="C48" s="598"/>
      <c r="D48" s="599"/>
      <c r="E48" s="599"/>
      <c r="F48" s="600"/>
      <c r="G48" s="599"/>
      <c r="H48" s="599"/>
      <c r="I48" s="599"/>
    </row>
    <row r="49" spans="1:9" s="393" customFormat="1" ht="15">
      <c r="A49" s="772"/>
      <c r="B49" s="772"/>
      <c r="C49" s="772"/>
      <c r="D49" s="772"/>
      <c r="E49" s="772"/>
      <c r="F49" s="772"/>
      <c r="G49" s="772"/>
      <c r="H49" s="772"/>
      <c r="I49" s="772"/>
    </row>
    <row r="50" spans="1:9" s="393" customFormat="1" ht="15">
      <c r="A50" s="549"/>
      <c r="B50" s="601"/>
      <c r="C50" s="601"/>
      <c r="D50" s="601"/>
      <c r="E50" s="601"/>
      <c r="F50" s="601"/>
      <c r="G50" s="601"/>
      <c r="H50" s="601"/>
      <c r="I50" s="549"/>
    </row>
    <row r="51" spans="1:9" s="393" customFormat="1" ht="15.75">
      <c r="A51" s="549"/>
      <c r="B51" s="786" t="s">
        <v>223</v>
      </c>
      <c r="C51" s="786"/>
      <c r="D51" s="745" t="s">
        <v>116</v>
      </c>
      <c r="E51" s="745"/>
      <c r="F51" s="745"/>
      <c r="G51" s="780" t="s">
        <v>228</v>
      </c>
      <c r="H51" s="780"/>
      <c r="I51" s="780"/>
    </row>
    <row r="52" spans="1:9" s="393" customFormat="1" ht="15.75">
      <c r="A52" s="499"/>
      <c r="B52" s="602"/>
      <c r="C52" s="745"/>
      <c r="D52" s="745"/>
      <c r="E52" s="603"/>
      <c r="F52" s="603"/>
      <c r="G52" s="745"/>
      <c r="H52" s="745"/>
      <c r="I52" s="603"/>
    </row>
    <row r="53" spans="2:9" s="393" customFormat="1" ht="15.75">
      <c r="B53" s="604"/>
      <c r="C53" s="392"/>
      <c r="D53" s="392"/>
      <c r="E53" s="392"/>
      <c r="F53" s="392"/>
      <c r="G53" s="392"/>
      <c r="H53" s="392"/>
      <c r="I53" s="392"/>
    </row>
  </sheetData>
  <sheetProtection password="CC67" sheet="1"/>
  <mergeCells count="20">
    <mergeCell ref="I9:I13"/>
    <mergeCell ref="A47:C47"/>
    <mergeCell ref="A49:I49"/>
    <mergeCell ref="B51:C51"/>
    <mergeCell ref="A9:A13"/>
    <mergeCell ref="D51:F51"/>
    <mergeCell ref="G51:I51"/>
    <mergeCell ref="C52:D52"/>
    <mergeCell ref="G52:H52"/>
    <mergeCell ref="B9:B13"/>
    <mergeCell ref="C9:C13"/>
    <mergeCell ref="G9:G13"/>
    <mergeCell ref="H9:H13"/>
    <mergeCell ref="F9:F11"/>
    <mergeCell ref="A7:I7"/>
    <mergeCell ref="A8:I8"/>
    <mergeCell ref="A2:F2"/>
    <mergeCell ref="A4:I4"/>
    <mergeCell ref="A5:I5"/>
    <mergeCell ref="A6:I6"/>
  </mergeCells>
  <printOptions/>
  <pageMargins left="0.7086614173228347" right="0" top="0" bottom="0" header="0.31496062992125984" footer="0.31496062992125984"/>
  <pageSetup horizontalDpi="600" verticalDpi="600" orientation="landscape" paperSize="9" scale="70" r:id="rId3"/>
  <rowBreaks count="1" manualBreakCount="1">
    <brk id="51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="80" zoomScaleNormal="80" zoomScalePageLayoutView="0" workbookViewId="0" topLeftCell="A1">
      <selection activeCell="C32" sqref="C32"/>
    </sheetView>
  </sheetViews>
  <sheetFormatPr defaultColWidth="9.140625" defaultRowHeight="12.75"/>
  <cols>
    <col min="2" max="2" width="37.421875" style="0" customWidth="1"/>
    <col min="3" max="3" width="12.421875" style="0" bestFit="1" customWidth="1"/>
    <col min="4" max="4" width="14.7109375" style="0" bestFit="1" customWidth="1"/>
    <col min="5" max="5" width="13.57421875" style="0" bestFit="1" customWidth="1"/>
    <col min="6" max="8" width="14.7109375" style="0" bestFit="1" customWidth="1"/>
    <col min="9" max="9" width="14.8515625" style="0" customWidth="1"/>
  </cols>
  <sheetData>
    <row r="1" spans="1:9" s="90" customFormat="1" ht="23.25" customHeight="1">
      <c r="A1" s="791" t="s">
        <v>514</v>
      </c>
      <c r="B1" s="791"/>
      <c r="C1" s="791"/>
      <c r="D1" s="791"/>
      <c r="E1" s="791"/>
      <c r="F1" s="791"/>
      <c r="G1" s="791"/>
      <c r="H1" s="791"/>
      <c r="I1" s="791"/>
    </row>
    <row r="2" spans="1:9" s="90" customFormat="1" ht="13.5">
      <c r="A2" s="795" t="s">
        <v>127</v>
      </c>
      <c r="B2" s="795"/>
      <c r="C2" s="795"/>
      <c r="D2" s="795"/>
      <c r="E2" s="795"/>
      <c r="F2" s="795"/>
      <c r="G2" s="92"/>
      <c r="H2" s="92"/>
      <c r="I2" s="92"/>
    </row>
    <row r="3" spans="1:9" s="90" customFormat="1" ht="16.5">
      <c r="A3" s="790" t="s">
        <v>143</v>
      </c>
      <c r="B3" s="790"/>
      <c r="C3" s="790"/>
      <c r="D3" s="790"/>
      <c r="E3" s="790"/>
      <c r="F3" s="790"/>
      <c r="G3" s="790"/>
      <c r="H3" s="790"/>
      <c r="I3" s="790"/>
    </row>
    <row r="4" spans="1:9" s="90" customFormat="1" ht="18.75">
      <c r="A4" s="799" t="s">
        <v>511</v>
      </c>
      <c r="B4" s="799"/>
      <c r="C4" s="799"/>
      <c r="D4" s="799"/>
      <c r="E4" s="799"/>
      <c r="F4" s="799"/>
      <c r="G4" s="799"/>
      <c r="H4" s="799"/>
      <c r="I4" s="799"/>
    </row>
    <row r="5" spans="1:9" s="90" customFormat="1" ht="18.75">
      <c r="A5" s="799" t="s">
        <v>145</v>
      </c>
      <c r="B5" s="799"/>
      <c r="C5" s="799"/>
      <c r="D5" s="799"/>
      <c r="E5" s="799"/>
      <c r="F5" s="799"/>
      <c r="G5" s="799"/>
      <c r="H5" s="799"/>
      <c r="I5" s="799"/>
    </row>
    <row r="6" spans="1:9" s="90" customFormat="1" ht="19.5" thickBot="1">
      <c r="A6" s="805" t="str">
        <f>'Obrazac 2_NP'!A7:I7</f>
        <v>za period izvještavanja: od 01.01. do 31.12._____</v>
      </c>
      <c r="B6" s="805"/>
      <c r="C6" s="805"/>
      <c r="D6" s="805"/>
      <c r="E6" s="805"/>
      <c r="F6" s="805"/>
      <c r="G6" s="805"/>
      <c r="H6" s="805"/>
      <c r="I6" s="805"/>
    </row>
    <row r="7" spans="1:9" s="90" customFormat="1" ht="21" customHeight="1" hidden="1" thickBot="1">
      <c r="A7" s="807"/>
      <c r="B7" s="807"/>
      <c r="C7" s="807"/>
      <c r="D7" s="807"/>
      <c r="E7" s="807"/>
      <c r="F7" s="807"/>
      <c r="G7" s="807"/>
      <c r="H7" s="807"/>
      <c r="I7" s="807"/>
    </row>
    <row r="8" spans="1:9" s="94" customFormat="1" ht="15">
      <c r="A8" s="808" t="s">
        <v>486</v>
      </c>
      <c r="B8" s="801" t="s">
        <v>147</v>
      </c>
      <c r="C8" s="796" t="s">
        <v>487</v>
      </c>
      <c r="D8" s="93" t="s">
        <v>148</v>
      </c>
      <c r="E8" s="93" t="s">
        <v>151</v>
      </c>
      <c r="F8" s="796" t="s">
        <v>488</v>
      </c>
      <c r="G8" s="796" t="s">
        <v>489</v>
      </c>
      <c r="H8" s="796" t="s">
        <v>490</v>
      </c>
      <c r="I8" s="811" t="s">
        <v>491</v>
      </c>
    </row>
    <row r="9" spans="1:9" s="94" customFormat="1" ht="15">
      <c r="A9" s="809"/>
      <c r="B9" s="802"/>
      <c r="C9" s="797"/>
      <c r="D9" s="95" t="s">
        <v>149</v>
      </c>
      <c r="E9" s="95" t="s">
        <v>154</v>
      </c>
      <c r="F9" s="797"/>
      <c r="G9" s="797"/>
      <c r="H9" s="797"/>
      <c r="I9" s="812"/>
    </row>
    <row r="10" spans="1:9" s="94" customFormat="1" ht="15">
      <c r="A10" s="809"/>
      <c r="B10" s="802"/>
      <c r="C10" s="797"/>
      <c r="D10" s="95" t="s">
        <v>150</v>
      </c>
      <c r="E10" s="95" t="s">
        <v>152</v>
      </c>
      <c r="F10" s="797"/>
      <c r="G10" s="797"/>
      <c r="H10" s="797"/>
      <c r="I10" s="812"/>
    </row>
    <row r="11" spans="1:9" s="94" customFormat="1" ht="15">
      <c r="A11" s="809"/>
      <c r="B11" s="802"/>
      <c r="C11" s="797"/>
      <c r="D11" s="96" t="str">
        <f>'Obrazac 2_NP'!D12</f>
        <v>____godinu</v>
      </c>
      <c r="E11" s="95" t="s">
        <v>153</v>
      </c>
      <c r="F11" s="797"/>
      <c r="G11" s="797"/>
      <c r="H11" s="797"/>
      <c r="I11" s="812"/>
    </row>
    <row r="12" spans="1:9" s="94" customFormat="1" ht="15.75" thickBot="1">
      <c r="A12" s="810"/>
      <c r="B12" s="803"/>
      <c r="C12" s="798"/>
      <c r="D12" s="97"/>
      <c r="E12" s="97" t="s">
        <v>128</v>
      </c>
      <c r="F12" s="798"/>
      <c r="G12" s="798"/>
      <c r="H12" s="798"/>
      <c r="I12" s="813"/>
    </row>
    <row r="13" spans="1:9" s="101" customFormat="1" ht="15.75" thickBot="1">
      <c r="A13" s="98">
        <v>1</v>
      </c>
      <c r="B13" s="99">
        <v>2</v>
      </c>
      <c r="C13" s="99">
        <v>3</v>
      </c>
      <c r="D13" s="99">
        <v>4</v>
      </c>
      <c r="E13" s="99">
        <v>5</v>
      </c>
      <c r="F13" s="99">
        <v>6</v>
      </c>
      <c r="G13" s="99">
        <v>7</v>
      </c>
      <c r="H13" s="99">
        <v>8</v>
      </c>
      <c r="I13" s="100">
        <v>9</v>
      </c>
    </row>
    <row r="14" spans="1:9" s="94" customFormat="1" ht="17.25" thickBot="1">
      <c r="A14" s="157" t="s">
        <v>172</v>
      </c>
      <c r="B14" s="62" t="s">
        <v>129</v>
      </c>
      <c r="C14" s="63"/>
      <c r="D14" s="64">
        <f>'Obrazac 2_NP'!D15-'Obrazac 2-analitika_NP'!D17</f>
        <v>0</v>
      </c>
      <c r="E14" s="64">
        <f>'Obrazac 2_NP'!E15-'Obrazac 2-analitika_NP'!E17</f>
        <v>0</v>
      </c>
      <c r="F14" s="64">
        <f>'Obrazac 2_NP'!F15-'Obrazac 2-analitika_NP'!F17</f>
        <v>0</v>
      </c>
      <c r="G14" s="64">
        <f>'Obrazac 2_NP'!G15-'Obrazac 2-analitika_NP'!G17</f>
        <v>0</v>
      </c>
      <c r="H14" s="64">
        <f>'Obrazac 2_NP'!H15-'Obrazac 2-analitika_NP'!H17</f>
        <v>0</v>
      </c>
      <c r="I14" s="154" t="e">
        <f>'Obrazac 2_NP'!I15-'Obrazac 2-analitika_NP'!I17</f>
        <v>#DIV/0!</v>
      </c>
    </row>
    <row r="15" spans="1:9" s="94" customFormat="1" ht="17.25" thickBot="1">
      <c r="A15" s="158" t="s">
        <v>173</v>
      </c>
      <c r="B15" s="65" t="s">
        <v>141</v>
      </c>
      <c r="C15" s="66"/>
      <c r="D15" s="67">
        <f>'Obrazac 2_NP'!D27-'Obrazac 2-analitika_NP'!D135</f>
        <v>0</v>
      </c>
      <c r="E15" s="67">
        <f>'Obrazac 2_NP'!E27-'Obrazac 2-analitika_NP'!E135</f>
        <v>0</v>
      </c>
      <c r="F15" s="67">
        <f>'Obrazac 2_NP'!F27-'Obrazac 2-analitika_NP'!F135</f>
        <v>0</v>
      </c>
      <c r="G15" s="67">
        <f>'Obrazac 2_NP'!G27-'Obrazac 2-analitika_NP'!G135</f>
        <v>0</v>
      </c>
      <c r="H15" s="67">
        <f>'Obrazac 2_NP'!H27-'Obrazac 2-analitika_NP'!H135</f>
        <v>0</v>
      </c>
      <c r="I15" s="165" t="e">
        <f>'Obrazac 2_NP'!I27-'Obrazac 2-analitika_NP'!I135</f>
        <v>#DIV/0!</v>
      </c>
    </row>
    <row r="16" spans="1:9" s="94" customFormat="1" ht="15" customHeight="1" hidden="1">
      <c r="A16" s="159" t="s">
        <v>130</v>
      </c>
      <c r="B16" s="69" t="s">
        <v>232</v>
      </c>
      <c r="C16" s="70">
        <v>821100</v>
      </c>
      <c r="D16" s="71"/>
      <c r="E16" s="71"/>
      <c r="F16" s="72">
        <f aca="true" t="shared" si="0" ref="F16:F21">D16+E16</f>
        <v>0</v>
      </c>
      <c r="G16" s="71"/>
      <c r="H16" s="71"/>
      <c r="I16" s="73" t="e">
        <f aca="true" t="shared" si="1" ref="I16:I33">SUM(G16/F16*100)</f>
        <v>#DIV/0!</v>
      </c>
    </row>
    <row r="17" spans="1:9" s="94" customFormat="1" ht="15" customHeight="1" hidden="1">
      <c r="A17" s="160" t="s">
        <v>131</v>
      </c>
      <c r="B17" s="75" t="s">
        <v>230</v>
      </c>
      <c r="C17" s="76">
        <v>821200</v>
      </c>
      <c r="D17" s="77"/>
      <c r="E17" s="77"/>
      <c r="F17" s="78">
        <f t="shared" si="0"/>
        <v>0</v>
      </c>
      <c r="G17" s="77"/>
      <c r="H17" s="77"/>
      <c r="I17" s="79" t="e">
        <f t="shared" si="1"/>
        <v>#DIV/0!</v>
      </c>
    </row>
    <row r="18" spans="1:9" s="94" customFormat="1" ht="15" customHeight="1" hidden="1">
      <c r="A18" s="160" t="s">
        <v>132</v>
      </c>
      <c r="B18" s="75" t="s">
        <v>196</v>
      </c>
      <c r="C18" s="76">
        <v>821300</v>
      </c>
      <c r="D18" s="77"/>
      <c r="E18" s="77"/>
      <c r="F18" s="78">
        <f t="shared" si="0"/>
        <v>0</v>
      </c>
      <c r="G18" s="77"/>
      <c r="H18" s="77"/>
      <c r="I18" s="79" t="e">
        <f t="shared" si="1"/>
        <v>#DIV/0!</v>
      </c>
    </row>
    <row r="19" spans="1:9" s="94" customFormat="1" ht="15" customHeight="1" hidden="1">
      <c r="A19" s="160" t="s">
        <v>133</v>
      </c>
      <c r="B19" s="75" t="s">
        <v>463</v>
      </c>
      <c r="C19" s="76">
        <v>821400</v>
      </c>
      <c r="D19" s="77"/>
      <c r="E19" s="77"/>
      <c r="F19" s="78">
        <f t="shared" si="0"/>
        <v>0</v>
      </c>
      <c r="G19" s="77"/>
      <c r="H19" s="77"/>
      <c r="I19" s="79" t="e">
        <f t="shared" si="1"/>
        <v>#DIV/0!</v>
      </c>
    </row>
    <row r="20" spans="1:9" s="94" customFormat="1" ht="15" customHeight="1" hidden="1">
      <c r="A20" s="160" t="s">
        <v>134</v>
      </c>
      <c r="B20" s="75" t="s">
        <v>464</v>
      </c>
      <c r="C20" s="76">
        <v>821500</v>
      </c>
      <c r="D20" s="77"/>
      <c r="E20" s="77"/>
      <c r="F20" s="78">
        <f t="shared" si="0"/>
        <v>0</v>
      </c>
      <c r="G20" s="77"/>
      <c r="H20" s="77"/>
      <c r="I20" s="79" t="e">
        <f t="shared" si="1"/>
        <v>#DIV/0!</v>
      </c>
    </row>
    <row r="21" spans="1:9" s="94" customFormat="1" ht="15.75" customHeight="1" hidden="1" thickBot="1">
      <c r="A21" s="161" t="s">
        <v>135</v>
      </c>
      <c r="B21" s="80" t="s">
        <v>231</v>
      </c>
      <c r="C21" s="81">
        <v>821600</v>
      </c>
      <c r="D21" s="82"/>
      <c r="E21" s="82"/>
      <c r="F21" s="83">
        <f t="shared" si="0"/>
        <v>0</v>
      </c>
      <c r="G21" s="82"/>
      <c r="H21" s="82"/>
      <c r="I21" s="84" t="e">
        <f t="shared" si="1"/>
        <v>#DIV/0!</v>
      </c>
    </row>
    <row r="22" spans="1:9" s="94" customFormat="1" ht="17.25" thickBot="1">
      <c r="A22" s="157" t="s">
        <v>174</v>
      </c>
      <c r="B22" s="62" t="s">
        <v>465</v>
      </c>
      <c r="C22" s="85"/>
      <c r="D22" s="64">
        <f>'Obrazac 2_NP'!D34-'Obrazac 2-analitika_NP'!D147</f>
        <v>0</v>
      </c>
      <c r="E22" s="64">
        <f>'Obrazac 2_NP'!E34-'Obrazac 2-analitika_NP'!E147</f>
        <v>0</v>
      </c>
      <c r="F22" s="64">
        <f>'Obrazac 2_NP'!F34-'Obrazac 2-analitika_NP'!F147</f>
        <v>0</v>
      </c>
      <c r="G22" s="64">
        <f>'Obrazac 2_NP'!G34-'Obrazac 2-analitika_NP'!G147</f>
        <v>0</v>
      </c>
      <c r="H22" s="64">
        <f>'Obrazac 2_NP'!H34-'Obrazac 2-analitika_NP'!H147</f>
        <v>0</v>
      </c>
      <c r="I22" s="154" t="e">
        <f>'Obrazac 2_NP'!I34-'Obrazac 2-analitika_NP'!I147</f>
        <v>#DIV/0!</v>
      </c>
    </row>
    <row r="23" spans="1:9" s="94" customFormat="1" ht="15" customHeight="1" hidden="1">
      <c r="A23" s="159" t="s">
        <v>130</v>
      </c>
      <c r="B23" s="69" t="s">
        <v>466</v>
      </c>
      <c r="C23" s="70">
        <v>614100</v>
      </c>
      <c r="D23" s="71"/>
      <c r="E23" s="71"/>
      <c r="F23" s="72">
        <f>D23+E23</f>
        <v>0</v>
      </c>
      <c r="G23" s="71"/>
      <c r="H23" s="71"/>
      <c r="I23" s="73" t="e">
        <f t="shared" si="1"/>
        <v>#DIV/0!</v>
      </c>
    </row>
    <row r="24" spans="1:9" s="94" customFormat="1" ht="15" customHeight="1" hidden="1">
      <c r="A24" s="159" t="s">
        <v>131</v>
      </c>
      <c r="B24" s="69" t="s">
        <v>467</v>
      </c>
      <c r="C24" s="70">
        <v>614200</v>
      </c>
      <c r="D24" s="71"/>
      <c r="E24" s="71"/>
      <c r="F24" s="72">
        <f>D24+E24</f>
        <v>0</v>
      </c>
      <c r="G24" s="71"/>
      <c r="H24" s="71"/>
      <c r="I24" s="79" t="e">
        <f t="shared" si="1"/>
        <v>#DIV/0!</v>
      </c>
    </row>
    <row r="25" spans="1:9" s="94" customFormat="1" ht="15.75" customHeight="1" hidden="1" thickBot="1">
      <c r="A25" s="162" t="s">
        <v>132</v>
      </c>
      <c r="B25" s="86" t="s">
        <v>468</v>
      </c>
      <c r="C25" s="87">
        <v>614300</v>
      </c>
      <c r="D25" s="88"/>
      <c r="E25" s="88"/>
      <c r="F25" s="89">
        <f>D25+E25</f>
        <v>0</v>
      </c>
      <c r="G25" s="88"/>
      <c r="H25" s="88"/>
      <c r="I25" s="84" t="e">
        <f t="shared" si="1"/>
        <v>#DIV/0!</v>
      </c>
    </row>
    <row r="26" spans="1:9" s="94" customFormat="1" ht="17.25" thickBot="1">
      <c r="A26" s="157" t="s">
        <v>175</v>
      </c>
      <c r="B26" s="62" t="s">
        <v>469</v>
      </c>
      <c r="C26" s="85"/>
      <c r="D26" s="64">
        <f>'Obrazac 2_NP'!D39-'Obrazac 2-analitika_NP'!D152</f>
        <v>0</v>
      </c>
      <c r="E26" s="64">
        <f>'Obrazac 2_NP'!E39-'Obrazac 2-analitika_NP'!E152</f>
        <v>0</v>
      </c>
      <c r="F26" s="64">
        <f>'Obrazac 2_NP'!F39-'Obrazac 2-analitika_NP'!F152</f>
        <v>0</v>
      </c>
      <c r="G26" s="64">
        <f>'Obrazac 2_NP'!G39-'Obrazac 2-analitika_NP'!G152</f>
        <v>0</v>
      </c>
      <c r="H26" s="64">
        <f>'Obrazac 2_NP'!H39-'Obrazac 2-analitika_NP'!H152</f>
        <v>0</v>
      </c>
      <c r="I26" s="154" t="e">
        <f>'Obrazac 2_NP'!I39-'Obrazac 2-analitika_NP'!I152</f>
        <v>#DIV/0!</v>
      </c>
    </row>
    <row r="27" spans="1:9" s="94" customFormat="1" ht="15" customHeight="1" hidden="1">
      <c r="A27" s="159" t="s">
        <v>130</v>
      </c>
      <c r="B27" s="163" t="s">
        <v>470</v>
      </c>
      <c r="C27" s="70">
        <v>615100</v>
      </c>
      <c r="D27" s="71"/>
      <c r="E27" s="71"/>
      <c r="F27" s="72">
        <f>D27+E27</f>
        <v>0</v>
      </c>
      <c r="G27" s="71"/>
      <c r="H27" s="71"/>
      <c r="I27" s="73" t="e">
        <f t="shared" si="1"/>
        <v>#DIV/0!</v>
      </c>
    </row>
    <row r="28" spans="1:9" s="94" customFormat="1" ht="15.75" customHeight="1" hidden="1" thickBot="1">
      <c r="A28" s="162" t="s">
        <v>131</v>
      </c>
      <c r="B28" s="164" t="s">
        <v>471</v>
      </c>
      <c r="C28" s="87">
        <v>615200</v>
      </c>
      <c r="D28" s="88"/>
      <c r="E28" s="88"/>
      <c r="F28" s="89">
        <f>D28+E28</f>
        <v>0</v>
      </c>
      <c r="G28" s="88"/>
      <c r="H28" s="88"/>
      <c r="I28" s="84" t="e">
        <f t="shared" si="1"/>
        <v>#DIV/0!</v>
      </c>
    </row>
    <row r="29" spans="1:9" s="94" customFormat="1" ht="17.25" thickBot="1">
      <c r="A29" s="157" t="s">
        <v>176</v>
      </c>
      <c r="B29" s="62" t="s">
        <v>541</v>
      </c>
      <c r="C29" s="85"/>
      <c r="D29" s="64">
        <f>'Obrazac 2_NP'!D42-'Obrazac 2-analitika_NP'!D155</f>
        <v>0</v>
      </c>
      <c r="E29" s="64">
        <f>'Obrazac 2_NP'!E42-'Obrazac 2-analitika_NP'!E155</f>
        <v>0</v>
      </c>
      <c r="F29" s="64">
        <f>'Obrazac 2_NP'!F42-'Obrazac 2-analitika_NP'!F155</f>
        <v>0</v>
      </c>
      <c r="G29" s="64">
        <f>'Obrazac 2_NP'!G42-'Obrazac 2-analitika_NP'!G155</f>
        <v>0</v>
      </c>
      <c r="H29" s="64">
        <f>'Obrazac 2_NP'!H42-'Obrazac 2-analitika_NP'!H155</f>
        <v>0</v>
      </c>
      <c r="I29" s="154" t="e">
        <f>'Obrazac 2_NP'!I42-'Obrazac 2-analitika_NP'!I155</f>
        <v>#DIV/0!</v>
      </c>
    </row>
    <row r="30" spans="1:9" s="94" customFormat="1" ht="15.75" hidden="1">
      <c r="A30" s="68" t="s">
        <v>130</v>
      </c>
      <c r="B30" s="155" t="s">
        <v>542</v>
      </c>
      <c r="C30" s="70">
        <v>616100</v>
      </c>
      <c r="D30" s="71"/>
      <c r="E30" s="71"/>
      <c r="F30" s="72">
        <f>D30+E30</f>
        <v>0</v>
      </c>
      <c r="G30" s="71"/>
      <c r="H30" s="71"/>
      <c r="I30" s="73" t="e">
        <f t="shared" si="1"/>
        <v>#DIV/0!</v>
      </c>
    </row>
    <row r="31" spans="1:9" s="94" customFormat="1" ht="15.75" hidden="1">
      <c r="A31" s="74" t="s">
        <v>131</v>
      </c>
      <c r="B31" s="156" t="s">
        <v>543</v>
      </c>
      <c r="C31" s="76">
        <v>616200</v>
      </c>
      <c r="D31" s="77"/>
      <c r="E31" s="77"/>
      <c r="F31" s="78">
        <f>D31+E31</f>
        <v>0</v>
      </c>
      <c r="G31" s="77"/>
      <c r="H31" s="77"/>
      <c r="I31" s="79" t="e">
        <f t="shared" si="1"/>
        <v>#DIV/0!</v>
      </c>
    </row>
    <row r="32" spans="1:9" s="94" customFormat="1" ht="15.75" hidden="1">
      <c r="A32" s="74" t="s">
        <v>132</v>
      </c>
      <c r="B32" s="156" t="s">
        <v>544</v>
      </c>
      <c r="C32" s="76">
        <v>616300</v>
      </c>
      <c r="D32" s="77"/>
      <c r="E32" s="77"/>
      <c r="F32" s="78">
        <f>D32+E32</f>
        <v>0</v>
      </c>
      <c r="G32" s="77"/>
      <c r="H32" s="77"/>
      <c r="I32" s="79" t="e">
        <f t="shared" si="1"/>
        <v>#DIV/0!</v>
      </c>
    </row>
    <row r="33" spans="1:9" s="94" customFormat="1" ht="16.5" hidden="1" thickBot="1">
      <c r="A33" s="74" t="s">
        <v>133</v>
      </c>
      <c r="B33" s="156" t="s">
        <v>545</v>
      </c>
      <c r="C33" s="76">
        <v>616400</v>
      </c>
      <c r="D33" s="77"/>
      <c r="E33" s="77"/>
      <c r="F33" s="78">
        <f>D33+E33</f>
        <v>0</v>
      </c>
      <c r="G33" s="77"/>
      <c r="H33" s="77"/>
      <c r="I33" s="79" t="e">
        <f t="shared" si="1"/>
        <v>#DIV/0!</v>
      </c>
    </row>
    <row r="34" spans="1:9" s="94" customFormat="1" ht="20.25" customHeight="1" thickBot="1">
      <c r="A34" s="792" t="s">
        <v>142</v>
      </c>
      <c r="B34" s="793"/>
      <c r="C34" s="794"/>
      <c r="D34" s="102">
        <f>'Obrazac 2_NP'!D47-'Obrazac 2-analitika_NP'!D160</f>
        <v>0</v>
      </c>
      <c r="E34" s="102">
        <f>'Obrazac 2_NP'!E47-'Obrazac 2-analitika_NP'!E160</f>
        <v>0</v>
      </c>
      <c r="F34" s="102">
        <f>'Obrazac 2_NP'!F47-'Obrazac 2-analitika_NP'!F160</f>
        <v>0</v>
      </c>
      <c r="G34" s="102">
        <f>'Obrazac 2_NP'!G47-'Obrazac 2-analitika_NP'!G160</f>
        <v>0</v>
      </c>
      <c r="H34" s="102">
        <f>'Obrazac 2_NP'!H47-'Obrazac 2-analitika_NP'!H160</f>
        <v>0</v>
      </c>
      <c r="I34" s="170" t="e">
        <f>'Obrazac 2_NP'!I47-'Obrazac 2-analitika_NP'!I160</f>
        <v>#DIV/0!</v>
      </c>
    </row>
    <row r="35" spans="1:9" s="90" customFormat="1" ht="12.75" customHeight="1">
      <c r="A35" s="103"/>
      <c r="B35" s="104"/>
      <c r="C35" s="105"/>
      <c r="D35" s="106"/>
      <c r="E35" s="106"/>
      <c r="F35" s="107"/>
      <c r="G35" s="106"/>
      <c r="H35" s="106"/>
      <c r="I35" s="106"/>
    </row>
    <row r="36" spans="1:9" s="90" customFormat="1" ht="13.5">
      <c r="A36" s="795"/>
      <c r="B36" s="795"/>
      <c r="C36" s="795"/>
      <c r="D36" s="795"/>
      <c r="E36" s="795"/>
      <c r="F36" s="795"/>
      <c r="G36" s="795"/>
      <c r="H36" s="795"/>
      <c r="I36" s="795"/>
    </row>
    <row r="37" spans="1:9" s="90" customFormat="1" ht="13.5">
      <c r="A37" s="91"/>
      <c r="B37" s="91"/>
      <c r="C37" s="91"/>
      <c r="D37" s="91"/>
      <c r="E37" s="91"/>
      <c r="F37" s="91"/>
      <c r="G37" s="91"/>
      <c r="H37" s="91"/>
      <c r="I37" s="91"/>
    </row>
    <row r="38" spans="1:9" s="90" customFormat="1" ht="15.75">
      <c r="A38" s="91"/>
      <c r="B38" s="806" t="s">
        <v>223</v>
      </c>
      <c r="C38" s="806"/>
      <c r="D38" s="108"/>
      <c r="E38" s="804" t="s">
        <v>116</v>
      </c>
      <c r="F38" s="804"/>
      <c r="G38" s="804" t="s">
        <v>228</v>
      </c>
      <c r="H38" s="804"/>
      <c r="I38" s="91"/>
    </row>
    <row r="39" spans="1:9" s="90" customFormat="1" ht="13.5">
      <c r="A39" s="92"/>
      <c r="B39" s="92"/>
      <c r="C39" s="800"/>
      <c r="D39" s="800"/>
      <c r="E39" s="92"/>
      <c r="F39" s="92"/>
      <c r="G39" s="800"/>
      <c r="H39" s="800"/>
      <c r="I39" s="92"/>
    </row>
    <row r="40" s="90" customFormat="1" ht="13.5"/>
    <row r="41" s="90" customFormat="1" ht="13.5"/>
  </sheetData>
  <sheetProtection/>
  <mergeCells count="21">
    <mergeCell ref="A8:A12"/>
    <mergeCell ref="I8:I12"/>
    <mergeCell ref="C39:D39"/>
    <mergeCell ref="G39:H39"/>
    <mergeCell ref="B8:B12"/>
    <mergeCell ref="G38:H38"/>
    <mergeCell ref="E38:F38"/>
    <mergeCell ref="B38:C38"/>
    <mergeCell ref="C8:C12"/>
    <mergeCell ref="F8:F12"/>
    <mergeCell ref="G8:G12"/>
    <mergeCell ref="A3:I3"/>
    <mergeCell ref="A1:I1"/>
    <mergeCell ref="A34:C34"/>
    <mergeCell ref="A36:I36"/>
    <mergeCell ref="H8:H12"/>
    <mergeCell ref="A4:I4"/>
    <mergeCell ref="A5:I5"/>
    <mergeCell ref="A2:F2"/>
    <mergeCell ref="A6:I6"/>
    <mergeCell ref="A7: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G31"/>
  <sheetViews>
    <sheetView zoomScale="90" zoomScaleNormal="90" zoomScalePageLayoutView="0" workbookViewId="0" topLeftCell="A1">
      <selection activeCell="B25" sqref="B25"/>
    </sheetView>
  </sheetViews>
  <sheetFormatPr defaultColWidth="9.140625" defaultRowHeight="12.75"/>
  <cols>
    <col min="1" max="1" width="6.00390625" style="60" bestFit="1" customWidth="1"/>
    <col min="2" max="2" width="58.140625" style="60" bestFit="1" customWidth="1"/>
    <col min="3" max="5" width="18.28125" style="60" customWidth="1"/>
    <col min="6" max="6" width="11.421875" style="60" customWidth="1"/>
    <col min="7" max="16384" width="9.140625" style="60" customWidth="1"/>
  </cols>
  <sheetData>
    <row r="1" spans="1:6" ht="15.75">
      <c r="A1" s="282">
        <f>'Obrazac BS'!A1:C1</f>
        <v>0</v>
      </c>
      <c r="B1" s="282"/>
      <c r="C1" s="284"/>
      <c r="D1" s="284"/>
      <c r="E1" s="284"/>
      <c r="F1" s="283"/>
    </row>
    <row r="2" spans="1:6" ht="12.75">
      <c r="A2" s="815" t="s">
        <v>127</v>
      </c>
      <c r="B2" s="815"/>
      <c r="C2" s="815"/>
      <c r="D2" s="815"/>
      <c r="E2" s="815"/>
      <c r="F2" s="622"/>
    </row>
    <row r="3" spans="1:6" ht="15.75">
      <c r="A3" s="816" t="s">
        <v>167</v>
      </c>
      <c r="B3" s="816"/>
      <c r="C3" s="816"/>
      <c r="D3" s="816"/>
      <c r="E3" s="816"/>
      <c r="F3" s="816"/>
    </row>
    <row r="4" spans="1:6" ht="18">
      <c r="A4" s="814" t="s">
        <v>155</v>
      </c>
      <c r="B4" s="814"/>
      <c r="C4" s="814"/>
      <c r="D4" s="814"/>
      <c r="E4" s="814"/>
      <c r="F4" s="622"/>
    </row>
    <row r="5" spans="1:6" ht="18">
      <c r="A5" s="814" t="s">
        <v>11</v>
      </c>
      <c r="B5" s="814"/>
      <c r="C5" s="814"/>
      <c r="D5" s="814"/>
      <c r="E5" s="814"/>
      <c r="F5" s="622"/>
    </row>
    <row r="6" spans="1:6" ht="18">
      <c r="A6" s="814" t="str">
        <f>'Obrazac 2_NP'!A7:I7</f>
        <v>za period izvještavanja: od 01.01. do 31.12._____</v>
      </c>
      <c r="B6" s="814"/>
      <c r="C6" s="814"/>
      <c r="D6" s="814"/>
      <c r="E6" s="814"/>
      <c r="F6" s="622"/>
    </row>
    <row r="7" spans="1:5" ht="6" customHeight="1" thickBot="1">
      <c r="A7" s="623"/>
      <c r="B7" s="623"/>
      <c r="C7" s="623"/>
      <c r="D7" s="623"/>
      <c r="E7" s="623"/>
    </row>
    <row r="8" spans="1:6" s="624" customFormat="1" ht="15" customHeight="1">
      <c r="A8" s="818" t="s">
        <v>492</v>
      </c>
      <c r="B8" s="821" t="s">
        <v>156</v>
      </c>
      <c r="C8" s="824" t="s">
        <v>493</v>
      </c>
      <c r="D8" s="824" t="s">
        <v>494</v>
      </c>
      <c r="E8" s="824" t="s">
        <v>509</v>
      </c>
      <c r="F8" s="827" t="s">
        <v>495</v>
      </c>
    </row>
    <row r="9" spans="1:6" s="624" customFormat="1" ht="15" customHeight="1">
      <c r="A9" s="819"/>
      <c r="B9" s="822"/>
      <c r="C9" s="825"/>
      <c r="D9" s="825"/>
      <c r="E9" s="825"/>
      <c r="F9" s="828"/>
    </row>
    <row r="10" spans="1:6" s="624" customFormat="1" ht="15" customHeight="1">
      <c r="A10" s="819"/>
      <c r="B10" s="822"/>
      <c r="C10" s="825"/>
      <c r="D10" s="825"/>
      <c r="E10" s="825"/>
      <c r="F10" s="828"/>
    </row>
    <row r="11" spans="1:6" s="624" customFormat="1" ht="16.5" thickBot="1">
      <c r="A11" s="820"/>
      <c r="B11" s="823"/>
      <c r="C11" s="43" t="s">
        <v>237</v>
      </c>
      <c r="D11" s="826"/>
      <c r="E11" s="826"/>
      <c r="F11" s="829"/>
    </row>
    <row r="12" spans="1:6" s="628" customFormat="1" ht="13.5" thickBot="1">
      <c r="A12" s="625">
        <v>1</v>
      </c>
      <c r="B12" s="626">
        <v>2</v>
      </c>
      <c r="C12" s="626">
        <v>3</v>
      </c>
      <c r="D12" s="626">
        <v>4</v>
      </c>
      <c r="E12" s="626">
        <v>5</v>
      </c>
      <c r="F12" s="627">
        <v>6</v>
      </c>
    </row>
    <row r="13" spans="1:6" s="624" customFormat="1" ht="15.75" customHeight="1" thickBot="1">
      <c r="A13" s="629" t="s">
        <v>130</v>
      </c>
      <c r="B13" s="630" t="s">
        <v>157</v>
      </c>
      <c r="C13" s="662">
        <f>SUM(C14+C17+C20)</f>
        <v>0</v>
      </c>
      <c r="D13" s="662">
        <f>SUM(D14+D17+D20)</f>
        <v>0</v>
      </c>
      <c r="E13" s="662">
        <f>SUM(E14+E17+E20)</f>
        <v>0</v>
      </c>
      <c r="F13" s="663" t="e">
        <f>SUM(D13/C13*100)</f>
        <v>#DIV/0!</v>
      </c>
    </row>
    <row r="14" spans="1:6" s="624" customFormat="1" ht="15.75" customHeight="1" thickBot="1">
      <c r="A14" s="631" t="s">
        <v>131</v>
      </c>
      <c r="B14" s="632" t="s">
        <v>12</v>
      </c>
      <c r="C14" s="664">
        <f>SUM(C15:C16)</f>
        <v>0</v>
      </c>
      <c r="D14" s="664">
        <f>SUM(D15:D16)</f>
        <v>0</v>
      </c>
      <c r="E14" s="664">
        <f>SUM(E15:E16)</f>
        <v>0</v>
      </c>
      <c r="F14" s="665" t="e">
        <f aca="true" t="shared" si="0" ref="F14:F26">SUM(D14/C14*100)</f>
        <v>#DIV/0!</v>
      </c>
    </row>
    <row r="15" spans="1:6" s="624" customFormat="1" ht="15.75" customHeight="1">
      <c r="A15" s="633" t="s">
        <v>132</v>
      </c>
      <c r="B15" s="634" t="s">
        <v>244</v>
      </c>
      <c r="C15" s="300"/>
      <c r="D15" s="300"/>
      <c r="E15" s="300"/>
      <c r="F15" s="635" t="e">
        <f>SUM(D15/C15*100)</f>
        <v>#DIV/0!</v>
      </c>
    </row>
    <row r="16" spans="1:6" s="624" customFormat="1" ht="15.75" customHeight="1" thickBot="1">
      <c r="A16" s="636" t="s">
        <v>133</v>
      </c>
      <c r="B16" s="637" t="s">
        <v>158</v>
      </c>
      <c r="C16" s="301"/>
      <c r="D16" s="300"/>
      <c r="E16" s="301"/>
      <c r="F16" s="635" t="e">
        <f>SUM(D16/C16*100)</f>
        <v>#DIV/0!</v>
      </c>
    </row>
    <row r="17" spans="1:6" s="624" customFormat="1" ht="15.75" customHeight="1" thickBot="1">
      <c r="A17" s="638" t="s">
        <v>134</v>
      </c>
      <c r="B17" s="639" t="s">
        <v>13</v>
      </c>
      <c r="C17" s="662">
        <f>SUM(C18:C19)</f>
        <v>0</v>
      </c>
      <c r="D17" s="662">
        <f>SUM(D18:D19)</f>
        <v>0</v>
      </c>
      <c r="E17" s="662">
        <f>SUM(E18:E19)</f>
        <v>0</v>
      </c>
      <c r="F17" s="663" t="e">
        <f t="shared" si="0"/>
        <v>#DIV/0!</v>
      </c>
    </row>
    <row r="18" spans="1:6" s="624" customFormat="1" ht="15.75" customHeight="1">
      <c r="A18" s="640" t="s">
        <v>135</v>
      </c>
      <c r="B18" s="634" t="s">
        <v>14</v>
      </c>
      <c r="C18" s="300"/>
      <c r="D18" s="300"/>
      <c r="E18" s="300"/>
      <c r="F18" s="635" t="e">
        <f t="shared" si="0"/>
        <v>#DIV/0!</v>
      </c>
    </row>
    <row r="19" spans="1:6" s="624" customFormat="1" ht="15.75" customHeight="1" thickBot="1">
      <c r="A19" s="641" t="s">
        <v>136</v>
      </c>
      <c r="B19" s="637" t="s">
        <v>159</v>
      </c>
      <c r="C19" s="301"/>
      <c r="D19" s="301"/>
      <c r="E19" s="301"/>
      <c r="F19" s="642" t="e">
        <f t="shared" si="0"/>
        <v>#DIV/0!</v>
      </c>
    </row>
    <row r="20" spans="1:6" s="624" customFormat="1" ht="15.75" customHeight="1" thickBot="1">
      <c r="A20" s="643" t="s">
        <v>137</v>
      </c>
      <c r="B20" s="644" t="s">
        <v>15</v>
      </c>
      <c r="C20" s="662">
        <f>SUM(C21:C24)</f>
        <v>0</v>
      </c>
      <c r="D20" s="662">
        <f>SUM(D21:D24)</f>
        <v>0</v>
      </c>
      <c r="E20" s="662">
        <f>SUM(E21:E24)</f>
        <v>0</v>
      </c>
      <c r="F20" s="663" t="e">
        <f t="shared" si="0"/>
        <v>#DIV/0!</v>
      </c>
    </row>
    <row r="21" spans="1:6" s="624" customFormat="1" ht="15.75" customHeight="1">
      <c r="A21" s="645" t="s">
        <v>138</v>
      </c>
      <c r="B21" s="646" t="s">
        <v>160</v>
      </c>
      <c r="C21" s="302"/>
      <c r="D21" s="302"/>
      <c r="E21" s="302"/>
      <c r="F21" s="635" t="e">
        <f t="shared" si="0"/>
        <v>#DIV/0!</v>
      </c>
    </row>
    <row r="22" spans="1:6" s="624" customFormat="1" ht="15.75" customHeight="1">
      <c r="A22" s="636" t="s">
        <v>139</v>
      </c>
      <c r="B22" s="647" t="s">
        <v>161</v>
      </c>
      <c r="C22" s="303"/>
      <c r="D22" s="303"/>
      <c r="E22" s="303"/>
      <c r="F22" s="648" t="e">
        <f t="shared" si="0"/>
        <v>#DIV/0!</v>
      </c>
    </row>
    <row r="23" spans="1:6" s="624" customFormat="1" ht="15.75" customHeight="1">
      <c r="A23" s="649" t="s">
        <v>140</v>
      </c>
      <c r="B23" s="647" t="s">
        <v>162</v>
      </c>
      <c r="C23" s="303"/>
      <c r="D23" s="303"/>
      <c r="E23" s="303"/>
      <c r="F23" s="648" t="e">
        <f t="shared" si="0"/>
        <v>#DIV/0!</v>
      </c>
    </row>
    <row r="24" spans="1:6" s="624" customFormat="1" ht="15.75" customHeight="1" thickBot="1">
      <c r="A24" s="636" t="s">
        <v>146</v>
      </c>
      <c r="B24" s="650" t="s">
        <v>164</v>
      </c>
      <c r="C24" s="304"/>
      <c r="D24" s="304"/>
      <c r="E24" s="304"/>
      <c r="F24" s="642" t="e">
        <f t="shared" si="0"/>
        <v>#DIV/0!</v>
      </c>
    </row>
    <row r="25" spans="1:6" s="653" customFormat="1" ht="15.75" customHeight="1" thickBot="1">
      <c r="A25" s="651" t="s">
        <v>163</v>
      </c>
      <c r="B25" s="652" t="s">
        <v>16</v>
      </c>
      <c r="C25" s="666">
        <f>C17+C20</f>
        <v>0</v>
      </c>
      <c r="D25" s="666">
        <f>SUM(D17+D20)</f>
        <v>0</v>
      </c>
      <c r="E25" s="666">
        <f>SUM(E17+E20)</f>
        <v>0</v>
      </c>
      <c r="F25" s="667" t="e">
        <f t="shared" si="0"/>
        <v>#DIV/0!</v>
      </c>
    </row>
    <row r="26" spans="1:6" s="657" customFormat="1" ht="25.5" customHeight="1" thickBot="1">
      <c r="A26" s="654" t="s">
        <v>165</v>
      </c>
      <c r="B26" s="655" t="s">
        <v>166</v>
      </c>
      <c r="C26" s="305">
        <v>0</v>
      </c>
      <c r="D26" s="305">
        <v>0</v>
      </c>
      <c r="E26" s="305">
        <v>0</v>
      </c>
      <c r="F26" s="656" t="e">
        <f t="shared" si="0"/>
        <v>#DIV/0!</v>
      </c>
    </row>
    <row r="27" spans="1:6" s="624" customFormat="1" ht="15">
      <c r="A27" s="658"/>
      <c r="B27" s="658"/>
      <c r="C27" s="658"/>
      <c r="D27" s="658"/>
      <c r="E27" s="658"/>
      <c r="F27" s="658"/>
    </row>
    <row r="28" spans="1:6" s="624" customFormat="1" ht="15">
      <c r="A28" s="658"/>
      <c r="B28" s="659"/>
      <c r="C28" s="658"/>
      <c r="D28" s="658"/>
      <c r="E28" s="659"/>
      <c r="F28" s="658"/>
    </row>
    <row r="29" spans="1:7" s="624" customFormat="1" ht="15.75">
      <c r="A29" s="658"/>
      <c r="B29" s="660" t="s">
        <v>824</v>
      </c>
      <c r="C29" s="502" t="s">
        <v>116</v>
      </c>
      <c r="D29" s="660"/>
      <c r="E29" s="817" t="s">
        <v>228</v>
      </c>
      <c r="F29" s="817"/>
      <c r="G29" s="653"/>
    </row>
    <row r="30" spans="2:7" s="624" customFormat="1" ht="15.75">
      <c r="B30" s="661"/>
      <c r="C30" s="653"/>
      <c r="D30" s="653"/>
      <c r="E30" s="661"/>
      <c r="F30" s="653"/>
      <c r="G30" s="653"/>
    </row>
    <row r="31" spans="2:7" s="624" customFormat="1" ht="15.75">
      <c r="B31" s="653"/>
      <c r="C31" s="653"/>
      <c r="D31" s="653"/>
      <c r="E31" s="653"/>
      <c r="F31" s="653"/>
      <c r="G31" s="653"/>
    </row>
    <row r="32" s="624" customFormat="1" ht="15"/>
    <row r="33" s="624" customFormat="1" ht="15"/>
  </sheetData>
  <sheetProtection password="CC67" sheet="1" objects="1" scenarios="1"/>
  <mergeCells count="12">
    <mergeCell ref="E29:F29"/>
    <mergeCell ref="A8:A11"/>
    <mergeCell ref="B8:B11"/>
    <mergeCell ref="C8:C10"/>
    <mergeCell ref="D8:D11"/>
    <mergeCell ref="E8:E11"/>
    <mergeCell ref="F8:F11"/>
    <mergeCell ref="A6:E6"/>
    <mergeCell ref="A2:E2"/>
    <mergeCell ref="A4:E4"/>
    <mergeCell ref="A5:E5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Q58"/>
  <sheetViews>
    <sheetView zoomScale="90" zoomScaleNormal="90" zoomScalePageLayoutView="0" workbookViewId="0" topLeftCell="A1">
      <selection activeCell="Q31" sqref="A31:Q31"/>
    </sheetView>
  </sheetViews>
  <sheetFormatPr defaultColWidth="9.140625" defaultRowHeight="12.75"/>
  <cols>
    <col min="1" max="1" width="6.00390625" style="61" bestFit="1" customWidth="1"/>
    <col min="2" max="2" width="23.57421875" style="61" customWidth="1"/>
    <col min="3" max="3" width="13.57421875" style="61" bestFit="1" customWidth="1"/>
    <col min="4" max="4" width="12.57421875" style="61" customWidth="1"/>
    <col min="5" max="16" width="5.421875" style="61" customWidth="1"/>
    <col min="17" max="17" width="15.00390625" style="61" bestFit="1" customWidth="1"/>
    <col min="18" max="16384" width="9.140625" style="61" customWidth="1"/>
  </cols>
  <sheetData>
    <row r="1" spans="1:17" ht="15.75">
      <c r="A1" s="57">
        <f>'Obrazac BS'!A1:C1</f>
        <v>0</v>
      </c>
      <c r="B1" s="57"/>
      <c r="C1" s="57"/>
      <c r="D1" s="57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838" t="s">
        <v>168</v>
      </c>
      <c r="Q1" s="838"/>
    </row>
    <row r="2" spans="1:17" ht="12.75">
      <c r="A2" s="840" t="s">
        <v>127</v>
      </c>
      <c r="B2" s="840"/>
      <c r="C2" s="840"/>
      <c r="D2" s="840"/>
      <c r="E2" s="840"/>
      <c r="F2" s="840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</row>
    <row r="3" spans="1:17" ht="18">
      <c r="A3" s="841" t="s">
        <v>169</v>
      </c>
      <c r="B3" s="841"/>
      <c r="C3" s="841"/>
      <c r="D3" s="841"/>
      <c r="E3" s="841"/>
      <c r="F3" s="841"/>
      <c r="G3" s="841"/>
      <c r="H3" s="841"/>
      <c r="I3" s="841"/>
      <c r="J3" s="841"/>
      <c r="K3" s="841"/>
      <c r="L3" s="841"/>
      <c r="M3" s="841"/>
      <c r="N3" s="841"/>
      <c r="O3" s="841"/>
      <c r="P3" s="841"/>
      <c r="Q3" s="841"/>
    </row>
    <row r="4" spans="1:17" ht="18">
      <c r="A4" s="842" t="s">
        <v>236</v>
      </c>
      <c r="B4" s="842"/>
      <c r="C4" s="842"/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</row>
    <row r="5" spans="1:17" ht="6" customHeight="1" thickBot="1">
      <c r="A5" s="668"/>
      <c r="B5" s="668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</row>
    <row r="6" spans="1:17" s="669" customFormat="1" ht="16.5" customHeight="1">
      <c r="A6" s="849" t="s">
        <v>497</v>
      </c>
      <c r="B6" s="850"/>
      <c r="C6" s="855" t="s">
        <v>498</v>
      </c>
      <c r="D6" s="858" t="s">
        <v>500</v>
      </c>
      <c r="E6" s="860" t="s">
        <v>170</v>
      </c>
      <c r="F6" s="861"/>
      <c r="G6" s="861"/>
      <c r="H6" s="861"/>
      <c r="I6" s="861"/>
      <c r="J6" s="861"/>
      <c r="K6" s="861"/>
      <c r="L6" s="861"/>
      <c r="M6" s="861"/>
      <c r="N6" s="861"/>
      <c r="O6" s="861"/>
      <c r="P6" s="862"/>
      <c r="Q6" s="846" t="s">
        <v>501</v>
      </c>
    </row>
    <row r="7" spans="1:17" s="669" customFormat="1" ht="15.75" customHeight="1">
      <c r="A7" s="851"/>
      <c r="B7" s="852"/>
      <c r="C7" s="856"/>
      <c r="D7" s="859"/>
      <c r="E7" s="863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5"/>
      <c r="Q7" s="847"/>
    </row>
    <row r="8" spans="1:17" s="669" customFormat="1" ht="15.75">
      <c r="A8" s="851"/>
      <c r="B8" s="852"/>
      <c r="C8" s="44" t="s">
        <v>234</v>
      </c>
      <c r="D8" s="859"/>
      <c r="E8" s="863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5"/>
      <c r="Q8" s="847"/>
    </row>
    <row r="9" spans="1:17" s="669" customFormat="1" ht="16.5" thickBot="1">
      <c r="A9" s="851"/>
      <c r="B9" s="852"/>
      <c r="C9" s="856" t="s">
        <v>499</v>
      </c>
      <c r="D9" s="45" t="s">
        <v>234</v>
      </c>
      <c r="E9" s="866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8"/>
      <c r="Q9" s="847"/>
    </row>
    <row r="10" spans="1:17" s="669" customFormat="1" ht="32.25" thickBot="1">
      <c r="A10" s="853"/>
      <c r="B10" s="854"/>
      <c r="C10" s="857"/>
      <c r="D10" s="670" t="s">
        <v>184</v>
      </c>
      <c r="E10" s="671" t="s">
        <v>172</v>
      </c>
      <c r="F10" s="672" t="s">
        <v>173</v>
      </c>
      <c r="G10" s="672" t="s">
        <v>174</v>
      </c>
      <c r="H10" s="672" t="s">
        <v>175</v>
      </c>
      <c r="I10" s="672" t="s">
        <v>176</v>
      </c>
      <c r="J10" s="672" t="s">
        <v>177</v>
      </c>
      <c r="K10" s="672" t="s">
        <v>178</v>
      </c>
      <c r="L10" s="672" t="s">
        <v>179</v>
      </c>
      <c r="M10" s="672" t="s">
        <v>180</v>
      </c>
      <c r="N10" s="672" t="s">
        <v>181</v>
      </c>
      <c r="O10" s="672" t="s">
        <v>182</v>
      </c>
      <c r="P10" s="673" t="s">
        <v>183</v>
      </c>
      <c r="Q10" s="848"/>
    </row>
    <row r="11" spans="1:17" s="677" customFormat="1" ht="13.5" thickBot="1">
      <c r="A11" s="830">
        <v>1</v>
      </c>
      <c r="B11" s="830"/>
      <c r="C11" s="675">
        <v>2</v>
      </c>
      <c r="D11" s="674">
        <v>3</v>
      </c>
      <c r="E11" s="676">
        <v>4</v>
      </c>
      <c r="F11" s="674">
        <v>5</v>
      </c>
      <c r="G11" s="674">
        <v>6</v>
      </c>
      <c r="H11" s="674">
        <v>7</v>
      </c>
      <c r="I11" s="674">
        <v>8</v>
      </c>
      <c r="J11" s="674">
        <v>9</v>
      </c>
      <c r="K11" s="674">
        <v>10</v>
      </c>
      <c r="L11" s="674">
        <v>11</v>
      </c>
      <c r="M11" s="674">
        <v>12</v>
      </c>
      <c r="N11" s="674">
        <v>13</v>
      </c>
      <c r="O11" s="674">
        <v>14</v>
      </c>
      <c r="P11" s="675">
        <v>15</v>
      </c>
      <c r="Q11" s="674">
        <v>16</v>
      </c>
    </row>
    <row r="12" spans="1:17" s="678" customFormat="1" ht="15" customHeight="1">
      <c r="A12" s="833"/>
      <c r="B12" s="834"/>
      <c r="C12" s="306"/>
      <c r="D12" s="307"/>
      <c r="E12" s="308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10"/>
      <c r="Q12" s="311">
        <f>C12+E12+F12+G12+H12+I12+J12+K12+L12+M12+N12+O12+P12</f>
        <v>0</v>
      </c>
    </row>
    <row r="13" spans="1:17" s="678" customFormat="1" ht="15" customHeight="1">
      <c r="A13" s="831"/>
      <c r="B13" s="832"/>
      <c r="C13" s="314"/>
      <c r="D13" s="315"/>
      <c r="E13" s="316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8"/>
      <c r="Q13" s="319">
        <f>C13+E13+F13+G13+H13+I13+J13+K13+L13+M13+N13+O13+P13</f>
        <v>0</v>
      </c>
    </row>
    <row r="14" spans="1:17" s="678" customFormat="1" ht="15" customHeight="1">
      <c r="A14" s="831"/>
      <c r="B14" s="832"/>
      <c r="C14" s="314"/>
      <c r="D14" s="315"/>
      <c r="E14" s="316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8"/>
      <c r="Q14" s="319">
        <f aca="true" t="shared" si="0" ref="Q14:Q29">C14+E14+F14+G14+H14+I14+J14+K14+L14+M14+N14+O14+P14</f>
        <v>0</v>
      </c>
    </row>
    <row r="15" spans="1:17" s="678" customFormat="1" ht="15" customHeight="1">
      <c r="A15" s="831"/>
      <c r="B15" s="832"/>
      <c r="C15" s="314"/>
      <c r="D15" s="315"/>
      <c r="E15" s="316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8"/>
      <c r="Q15" s="319">
        <f t="shared" si="0"/>
        <v>0</v>
      </c>
    </row>
    <row r="16" spans="1:17" s="678" customFormat="1" ht="15" customHeight="1">
      <c r="A16" s="831"/>
      <c r="B16" s="835"/>
      <c r="C16" s="314"/>
      <c r="D16" s="315"/>
      <c r="E16" s="316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8"/>
      <c r="Q16" s="319">
        <f t="shared" si="0"/>
        <v>0</v>
      </c>
    </row>
    <row r="17" spans="1:17" s="678" customFormat="1" ht="15" customHeight="1">
      <c r="A17" s="831"/>
      <c r="B17" s="832"/>
      <c r="C17" s="314"/>
      <c r="D17" s="315"/>
      <c r="E17" s="316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8"/>
      <c r="Q17" s="319">
        <f t="shared" si="0"/>
        <v>0</v>
      </c>
    </row>
    <row r="18" spans="1:17" s="678" customFormat="1" ht="15" customHeight="1">
      <c r="A18" s="831"/>
      <c r="B18" s="832"/>
      <c r="C18" s="314"/>
      <c r="D18" s="315"/>
      <c r="E18" s="316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8"/>
      <c r="Q18" s="319">
        <f t="shared" si="0"/>
        <v>0</v>
      </c>
    </row>
    <row r="19" spans="1:17" s="678" customFormat="1" ht="15" customHeight="1">
      <c r="A19" s="831"/>
      <c r="B19" s="832"/>
      <c r="C19" s="314"/>
      <c r="D19" s="315"/>
      <c r="E19" s="316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8"/>
      <c r="Q19" s="319">
        <f t="shared" si="0"/>
        <v>0</v>
      </c>
    </row>
    <row r="20" spans="1:17" s="678" customFormat="1" ht="15" customHeight="1">
      <c r="A20" s="831"/>
      <c r="B20" s="832"/>
      <c r="C20" s="314"/>
      <c r="D20" s="315"/>
      <c r="E20" s="316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8"/>
      <c r="Q20" s="319">
        <f t="shared" si="0"/>
        <v>0</v>
      </c>
    </row>
    <row r="21" spans="1:17" s="678" customFormat="1" ht="15" customHeight="1">
      <c r="A21" s="831"/>
      <c r="B21" s="832"/>
      <c r="C21" s="314"/>
      <c r="D21" s="315"/>
      <c r="E21" s="316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8"/>
      <c r="Q21" s="319">
        <f t="shared" si="0"/>
        <v>0</v>
      </c>
    </row>
    <row r="22" spans="1:17" s="678" customFormat="1" ht="15" customHeight="1">
      <c r="A22" s="312"/>
      <c r="B22" s="313"/>
      <c r="C22" s="314"/>
      <c r="D22" s="315"/>
      <c r="E22" s="316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8"/>
      <c r="Q22" s="319">
        <f t="shared" si="0"/>
        <v>0</v>
      </c>
    </row>
    <row r="23" spans="1:17" s="678" customFormat="1" ht="15" customHeight="1">
      <c r="A23" s="831"/>
      <c r="B23" s="835"/>
      <c r="C23" s="314"/>
      <c r="D23" s="315"/>
      <c r="E23" s="316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8"/>
      <c r="Q23" s="319">
        <f t="shared" si="0"/>
        <v>0</v>
      </c>
    </row>
    <row r="24" spans="1:17" s="678" customFormat="1" ht="15" customHeight="1">
      <c r="A24" s="831"/>
      <c r="B24" s="832"/>
      <c r="C24" s="314"/>
      <c r="D24" s="315"/>
      <c r="E24" s="316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8"/>
      <c r="Q24" s="319">
        <f t="shared" si="0"/>
        <v>0</v>
      </c>
    </row>
    <row r="25" spans="1:17" s="678" customFormat="1" ht="15" customHeight="1">
      <c r="A25" s="831"/>
      <c r="B25" s="832"/>
      <c r="C25" s="314"/>
      <c r="D25" s="315"/>
      <c r="E25" s="316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8"/>
      <c r="Q25" s="319">
        <f t="shared" si="0"/>
        <v>0</v>
      </c>
    </row>
    <row r="26" spans="1:17" s="678" customFormat="1" ht="15" customHeight="1">
      <c r="A26" s="831"/>
      <c r="B26" s="832"/>
      <c r="C26" s="314"/>
      <c r="D26" s="315"/>
      <c r="E26" s="316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8"/>
      <c r="Q26" s="319">
        <f t="shared" si="0"/>
        <v>0</v>
      </c>
    </row>
    <row r="27" spans="1:17" s="678" customFormat="1" ht="15" customHeight="1">
      <c r="A27" s="831"/>
      <c r="B27" s="832"/>
      <c r="C27" s="314"/>
      <c r="D27" s="315"/>
      <c r="E27" s="316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8"/>
      <c r="Q27" s="319">
        <f t="shared" si="0"/>
        <v>0</v>
      </c>
    </row>
    <row r="28" spans="1:17" s="678" customFormat="1" ht="15" customHeight="1">
      <c r="A28" s="831"/>
      <c r="B28" s="832"/>
      <c r="C28" s="314"/>
      <c r="D28" s="315"/>
      <c r="E28" s="316"/>
      <c r="F28" s="317"/>
      <c r="G28" s="317"/>
      <c r="H28" s="317"/>
      <c r="I28" s="317"/>
      <c r="J28" s="317"/>
      <c r="K28" s="317"/>
      <c r="L28" s="317"/>
      <c r="M28" s="317"/>
      <c r="N28" s="317"/>
      <c r="O28" s="317"/>
      <c r="P28" s="318"/>
      <c r="Q28" s="319">
        <f t="shared" si="0"/>
        <v>0</v>
      </c>
    </row>
    <row r="29" spans="1:17" s="678" customFormat="1" ht="15" customHeight="1">
      <c r="A29" s="831"/>
      <c r="B29" s="832"/>
      <c r="C29" s="314"/>
      <c r="D29" s="315"/>
      <c r="E29" s="316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8"/>
      <c r="Q29" s="319">
        <f t="shared" si="0"/>
        <v>0</v>
      </c>
    </row>
    <row r="30" spans="1:17" s="678" customFormat="1" ht="15" customHeight="1" thickBot="1">
      <c r="A30" s="869"/>
      <c r="B30" s="870"/>
      <c r="C30" s="320"/>
      <c r="D30" s="321"/>
      <c r="E30" s="322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4"/>
      <c r="Q30" s="325">
        <f>C30+E30+F30+G30+H30+I30+J30+K30+L30+M30+N30+O30+P30</f>
        <v>0</v>
      </c>
    </row>
    <row r="31" spans="1:17" s="678" customFormat="1" ht="23.25" customHeight="1" thickBot="1">
      <c r="A31" s="836" t="s">
        <v>224</v>
      </c>
      <c r="B31" s="837"/>
      <c r="C31" s="689">
        <f aca="true" t="shared" si="1" ref="C31:P31">SUM(C12:C30)</f>
        <v>0</v>
      </c>
      <c r="D31" s="690">
        <f t="shared" si="1"/>
        <v>0</v>
      </c>
      <c r="E31" s="691">
        <f t="shared" si="1"/>
        <v>0</v>
      </c>
      <c r="F31" s="692">
        <f t="shared" si="1"/>
        <v>0</v>
      </c>
      <c r="G31" s="692">
        <f t="shared" si="1"/>
        <v>0</v>
      </c>
      <c r="H31" s="692">
        <f t="shared" si="1"/>
        <v>0</v>
      </c>
      <c r="I31" s="692">
        <f t="shared" si="1"/>
        <v>0</v>
      </c>
      <c r="J31" s="692">
        <f t="shared" si="1"/>
        <v>0</v>
      </c>
      <c r="K31" s="692">
        <f t="shared" si="1"/>
        <v>0</v>
      </c>
      <c r="L31" s="692">
        <f t="shared" si="1"/>
        <v>0</v>
      </c>
      <c r="M31" s="692">
        <f t="shared" si="1"/>
        <v>0</v>
      </c>
      <c r="N31" s="692">
        <f t="shared" si="1"/>
        <v>0</v>
      </c>
      <c r="O31" s="692">
        <f t="shared" si="1"/>
        <v>0</v>
      </c>
      <c r="P31" s="692">
        <f t="shared" si="1"/>
        <v>0</v>
      </c>
      <c r="Q31" s="693">
        <f>C31+E31+F31+G31+H31+I31+J31+K31+L31+M31+N31+O31+P31</f>
        <v>0</v>
      </c>
    </row>
    <row r="32" s="669" customFormat="1" ht="15"/>
    <row r="33" spans="2:14" ht="12.75">
      <c r="B33" s="679"/>
      <c r="N33" s="679"/>
    </row>
    <row r="34" spans="2:16" ht="15.75">
      <c r="B34" s="786" t="s">
        <v>223</v>
      </c>
      <c r="C34" s="786"/>
      <c r="D34" s="603"/>
      <c r="E34" s="745"/>
      <c r="F34" s="745"/>
      <c r="G34" s="680"/>
      <c r="H34" s="603" t="s">
        <v>116</v>
      </c>
      <c r="I34" s="680"/>
      <c r="J34" s="680"/>
      <c r="K34" s="680"/>
      <c r="L34" s="680"/>
      <c r="M34" s="843" t="s">
        <v>228</v>
      </c>
      <c r="N34" s="843"/>
      <c r="O34" s="843"/>
      <c r="P34" s="843"/>
    </row>
    <row r="35" spans="2:16" ht="12.75">
      <c r="B35" s="679"/>
      <c r="C35" s="681"/>
      <c r="D35" s="682"/>
      <c r="E35" s="683"/>
      <c r="F35" s="683"/>
      <c r="G35" s="683"/>
      <c r="H35" s="683"/>
      <c r="I35" s="683"/>
      <c r="J35" s="683"/>
      <c r="K35" s="683"/>
      <c r="L35" s="683"/>
      <c r="M35" s="844"/>
      <c r="N35" s="845"/>
      <c r="O35" s="845"/>
      <c r="P35" s="845"/>
    </row>
    <row r="36" spans="2:16" ht="12.75">
      <c r="B36" s="679"/>
      <c r="C36" s="681"/>
      <c r="D36" s="682"/>
      <c r="E36" s="683"/>
      <c r="F36" s="683"/>
      <c r="G36" s="683"/>
      <c r="H36" s="684"/>
      <c r="I36" s="683"/>
      <c r="J36" s="683"/>
      <c r="K36" s="683"/>
      <c r="L36" s="683"/>
      <c r="M36" s="681"/>
      <c r="N36" s="682"/>
      <c r="O36" s="682"/>
      <c r="P36" s="682"/>
    </row>
    <row r="37" spans="3:17" ht="12.75" customHeight="1">
      <c r="C37" s="685"/>
      <c r="D37" s="685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68"/>
    </row>
    <row r="38" spans="1:17" ht="12.75" customHeight="1">
      <c r="A38" s="687"/>
      <c r="B38" s="687"/>
      <c r="C38" s="683"/>
      <c r="D38" s="683"/>
      <c r="E38" s="686"/>
      <c r="F38" s="686"/>
      <c r="G38" s="686"/>
      <c r="H38" s="686"/>
      <c r="I38" s="686"/>
      <c r="J38" s="686"/>
      <c r="K38" s="686"/>
      <c r="L38" s="686"/>
      <c r="M38" s="686"/>
      <c r="N38" s="686"/>
      <c r="O38" s="686"/>
      <c r="P38" s="686"/>
      <c r="Q38" s="668"/>
    </row>
    <row r="39" spans="1:17" ht="12.75" customHeight="1">
      <c r="A39" s="687"/>
      <c r="B39" s="687"/>
      <c r="C39" s="683"/>
      <c r="D39" s="683"/>
      <c r="E39" s="686"/>
      <c r="F39" s="686"/>
      <c r="G39" s="686"/>
      <c r="H39" s="686"/>
      <c r="I39" s="686"/>
      <c r="J39" s="686"/>
      <c r="K39" s="686"/>
      <c r="L39" s="686"/>
      <c r="M39" s="686"/>
      <c r="N39" s="686"/>
      <c r="O39" s="686"/>
      <c r="P39" s="686"/>
      <c r="Q39" s="668"/>
    </row>
    <row r="40" spans="1:16" ht="12.75">
      <c r="A40" s="839"/>
      <c r="B40" s="839"/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</row>
    <row r="41" spans="1:16" ht="12.75">
      <c r="A41" s="839"/>
      <c r="B41" s="839"/>
      <c r="E41" s="683"/>
      <c r="F41" s="683"/>
      <c r="G41" s="683"/>
      <c r="H41" s="683"/>
      <c r="I41" s="683"/>
      <c r="J41" s="683"/>
      <c r="K41" s="683"/>
      <c r="L41" s="683"/>
      <c r="M41" s="683"/>
      <c r="N41" s="683"/>
      <c r="O41" s="683"/>
      <c r="P41" s="683"/>
    </row>
    <row r="42" spans="1:16" ht="12.75">
      <c r="A42" s="688"/>
      <c r="B42" s="688"/>
      <c r="E42" s="683"/>
      <c r="F42" s="683"/>
      <c r="G42" s="683"/>
      <c r="H42" s="683"/>
      <c r="I42" s="683"/>
      <c r="J42" s="683"/>
      <c r="K42" s="683"/>
      <c r="L42" s="683"/>
      <c r="M42" s="683"/>
      <c r="N42" s="683"/>
      <c r="O42" s="683"/>
      <c r="P42" s="683"/>
    </row>
    <row r="43" spans="1:16" ht="12.75">
      <c r="A43" s="688"/>
      <c r="B43" s="688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  <c r="P43" s="683"/>
    </row>
    <row r="44" spans="1:16" ht="12.75">
      <c r="A44" s="688"/>
      <c r="B44" s="688"/>
      <c r="E44" s="683"/>
      <c r="F44" s="683"/>
      <c r="G44" s="683"/>
      <c r="H44" s="683"/>
      <c r="I44" s="683"/>
      <c r="J44" s="683"/>
      <c r="K44" s="683"/>
      <c r="L44" s="683"/>
      <c r="M44" s="683"/>
      <c r="N44" s="683"/>
      <c r="O44" s="683"/>
      <c r="P44" s="683"/>
    </row>
    <row r="45" spans="1:16" ht="12.75">
      <c r="A45" s="688"/>
      <c r="B45" s="688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  <c r="P45" s="683"/>
    </row>
    <row r="46" spans="1:16" ht="12.75">
      <c r="A46" s="688"/>
      <c r="B46" s="688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</row>
    <row r="47" spans="1:16" ht="12.75">
      <c r="A47" s="688"/>
      <c r="B47" s="688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</row>
    <row r="48" spans="1:16" ht="12.75">
      <c r="A48" s="688"/>
      <c r="B48" s="688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  <c r="P48" s="683"/>
    </row>
    <row r="49" spans="1:16" ht="12.75">
      <c r="A49" s="688"/>
      <c r="B49" s="688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3"/>
      <c r="P49" s="683"/>
    </row>
    <row r="50" spans="1:16" ht="12.75">
      <c r="A50" s="688"/>
      <c r="B50" s="688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683"/>
      <c r="P50" s="683"/>
    </row>
    <row r="51" spans="1:16" ht="12.75">
      <c r="A51" s="688"/>
      <c r="B51" s="688"/>
      <c r="E51" s="683"/>
      <c r="F51" s="683"/>
      <c r="G51" s="683"/>
      <c r="H51" s="683"/>
      <c r="I51" s="683"/>
      <c r="J51" s="683"/>
      <c r="K51" s="683"/>
      <c r="L51" s="683"/>
      <c r="M51" s="683"/>
      <c r="N51" s="683"/>
      <c r="O51" s="683"/>
      <c r="P51" s="683"/>
    </row>
    <row r="52" spans="1:16" ht="12.75">
      <c r="A52" s="688"/>
      <c r="B52" s="688"/>
      <c r="E52" s="683"/>
      <c r="F52" s="683"/>
      <c r="G52" s="683"/>
      <c r="H52" s="683"/>
      <c r="I52" s="683"/>
      <c r="J52" s="683"/>
      <c r="K52" s="683"/>
      <c r="L52" s="683"/>
      <c r="M52" s="683"/>
      <c r="N52" s="683"/>
      <c r="O52" s="683"/>
      <c r="P52" s="683"/>
    </row>
    <row r="53" spans="1:16" ht="12.75">
      <c r="A53" s="688"/>
      <c r="B53" s="688"/>
      <c r="E53" s="683"/>
      <c r="F53" s="683"/>
      <c r="G53" s="683"/>
      <c r="H53" s="683"/>
      <c r="I53" s="683"/>
      <c r="J53" s="683"/>
      <c r="K53" s="683"/>
      <c r="L53" s="683"/>
      <c r="M53" s="683"/>
      <c r="N53" s="683"/>
      <c r="O53" s="683"/>
      <c r="P53" s="683"/>
    </row>
    <row r="54" spans="1:16" ht="12.75">
      <c r="A54" s="688"/>
      <c r="B54" s="688"/>
      <c r="E54" s="683"/>
      <c r="F54" s="683"/>
      <c r="G54" s="683"/>
      <c r="H54" s="683"/>
      <c r="I54" s="683"/>
      <c r="J54" s="683"/>
      <c r="K54" s="683"/>
      <c r="L54" s="683"/>
      <c r="M54" s="683"/>
      <c r="N54" s="683"/>
      <c r="O54" s="683"/>
      <c r="P54" s="683"/>
    </row>
    <row r="55" spans="1:16" ht="12.75">
      <c r="A55" s="688"/>
      <c r="B55" s="688"/>
      <c r="E55" s="683"/>
      <c r="F55" s="683"/>
      <c r="G55" s="683"/>
      <c r="H55" s="683"/>
      <c r="I55" s="683"/>
      <c r="J55" s="683"/>
      <c r="K55" s="683"/>
      <c r="L55" s="683"/>
      <c r="M55" s="683"/>
      <c r="N55" s="683"/>
      <c r="O55" s="683"/>
      <c r="P55" s="683"/>
    </row>
    <row r="56" spans="1:16" ht="12.75">
      <c r="A56" s="688"/>
      <c r="B56" s="688"/>
      <c r="E56" s="683"/>
      <c r="F56" s="683"/>
      <c r="G56" s="683"/>
      <c r="H56" s="683"/>
      <c r="I56" s="683"/>
      <c r="J56" s="683"/>
      <c r="K56" s="683"/>
      <c r="L56" s="683"/>
      <c r="M56" s="683"/>
      <c r="N56" s="683"/>
      <c r="O56" s="683"/>
      <c r="P56" s="683"/>
    </row>
    <row r="57" spans="1:16" ht="12.75">
      <c r="A57" s="688"/>
      <c r="B57" s="688"/>
      <c r="E57" s="683"/>
      <c r="F57" s="683"/>
      <c r="G57" s="683"/>
      <c r="H57" s="683"/>
      <c r="I57" s="683"/>
      <c r="J57" s="683"/>
      <c r="K57" s="683"/>
      <c r="L57" s="683"/>
      <c r="M57" s="683"/>
      <c r="N57" s="683"/>
      <c r="O57" s="683"/>
      <c r="P57" s="683"/>
    </row>
    <row r="58" spans="5:16" ht="12.75">
      <c r="E58" s="684"/>
      <c r="F58" s="684"/>
      <c r="G58" s="684"/>
      <c r="H58" s="684"/>
      <c r="I58" s="684"/>
      <c r="J58" s="684"/>
      <c r="K58" s="684"/>
      <c r="L58" s="684"/>
      <c r="M58" s="684"/>
      <c r="N58" s="684"/>
      <c r="O58" s="684"/>
      <c r="P58" s="684"/>
    </row>
  </sheetData>
  <sheetProtection password="CC67" sheet="1" formatCells="0" formatColumns="0" formatRows="0" insertRows="0" deleteRows="0"/>
  <mergeCells count="36">
    <mergeCell ref="B34:C34"/>
    <mergeCell ref="Q6:Q10"/>
    <mergeCell ref="A6:B10"/>
    <mergeCell ref="C6:C7"/>
    <mergeCell ref="C9:C10"/>
    <mergeCell ref="D6:D8"/>
    <mergeCell ref="E6:P9"/>
    <mergeCell ref="A28:B28"/>
    <mergeCell ref="E34:F34"/>
    <mergeCell ref="A30:B30"/>
    <mergeCell ref="P1:Q1"/>
    <mergeCell ref="A40:B40"/>
    <mergeCell ref="A41:B41"/>
    <mergeCell ref="A2:F2"/>
    <mergeCell ref="A3:Q3"/>
    <mergeCell ref="A4:Q4"/>
    <mergeCell ref="M34:P34"/>
    <mergeCell ref="M35:P35"/>
    <mergeCell ref="A23:B23"/>
    <mergeCell ref="A19:B19"/>
    <mergeCell ref="A31:B31"/>
    <mergeCell ref="A13:B13"/>
    <mergeCell ref="A14:B14"/>
    <mergeCell ref="A25:B25"/>
    <mergeCell ref="A20:B20"/>
    <mergeCell ref="A21:B21"/>
    <mergeCell ref="A24:B24"/>
    <mergeCell ref="A29:B29"/>
    <mergeCell ref="A27:B27"/>
    <mergeCell ref="A26:B26"/>
    <mergeCell ref="A11:B11"/>
    <mergeCell ref="A15:B15"/>
    <mergeCell ref="A17:B17"/>
    <mergeCell ref="A18:B18"/>
    <mergeCell ref="A12:B12"/>
    <mergeCell ref="A16:B16"/>
  </mergeCells>
  <printOptions/>
  <pageMargins left="0.7480314960629921" right="0.7480314960629921" top="0.4330708661417323" bottom="0.7874015748031497" header="0.2362204724409449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="80" zoomScaleNormal="80" zoomScalePageLayoutView="0" workbookViewId="0" topLeftCell="A1">
      <selection activeCell="C32" sqref="C32"/>
    </sheetView>
  </sheetViews>
  <sheetFormatPr defaultColWidth="9.140625" defaultRowHeight="12.75"/>
  <cols>
    <col min="1" max="1" width="6.00390625" style="2" bestFit="1" customWidth="1"/>
    <col min="2" max="2" width="55.7109375" style="2" customWidth="1"/>
    <col min="3" max="5" width="18.28125" style="2" customWidth="1"/>
    <col min="6" max="6" width="11.421875" style="2" customWidth="1"/>
    <col min="7" max="16384" width="9.140625" style="2" customWidth="1"/>
  </cols>
  <sheetData>
    <row r="1" spans="1:6" s="110" customFormat="1" ht="15.75" customHeight="1">
      <c r="A1" s="888" t="s">
        <v>513</v>
      </c>
      <c r="B1" s="888"/>
      <c r="C1" s="888"/>
      <c r="D1" s="888"/>
      <c r="E1" s="888"/>
      <c r="F1" s="109"/>
    </row>
    <row r="2" spans="1:5" s="111" customFormat="1" ht="13.5">
      <c r="A2" s="889"/>
      <c r="B2" s="889"/>
      <c r="C2" s="889"/>
      <c r="D2" s="889"/>
      <c r="E2" s="889"/>
    </row>
    <row r="3" spans="1:6" s="111" customFormat="1" ht="16.5">
      <c r="A3" s="890" t="s">
        <v>167</v>
      </c>
      <c r="B3" s="890"/>
      <c r="C3" s="890"/>
      <c r="D3" s="890"/>
      <c r="E3" s="890"/>
      <c r="F3" s="890"/>
    </row>
    <row r="4" spans="1:5" s="111" customFormat="1" ht="18.75">
      <c r="A4" s="891" t="s">
        <v>155</v>
      </c>
      <c r="B4" s="891"/>
      <c r="C4" s="891"/>
      <c r="D4" s="891"/>
      <c r="E4" s="891"/>
    </row>
    <row r="5" spans="1:5" s="111" customFormat="1" ht="18.75">
      <c r="A5" s="891" t="s">
        <v>512</v>
      </c>
      <c r="B5" s="891"/>
      <c r="C5" s="891"/>
      <c r="D5" s="891"/>
      <c r="E5" s="891"/>
    </row>
    <row r="6" spans="1:5" s="111" customFormat="1" ht="18.75">
      <c r="A6" s="876" t="str">
        <f>'Obrazac 2_NP'!A7:I7</f>
        <v>za period izvještavanja: od 01.01. do 31.12._____</v>
      </c>
      <c r="B6" s="876"/>
      <c r="C6" s="876"/>
      <c r="D6" s="876"/>
      <c r="E6" s="876"/>
    </row>
    <row r="7" spans="1:5" s="111" customFormat="1" ht="6" customHeight="1" thickBot="1">
      <c r="A7" s="112"/>
      <c r="B7" s="112"/>
      <c r="C7" s="112"/>
      <c r="D7" s="112"/>
      <c r="E7" s="112"/>
    </row>
    <row r="8" spans="1:8" s="111" customFormat="1" ht="15" customHeight="1">
      <c r="A8" s="877" t="s">
        <v>492</v>
      </c>
      <c r="B8" s="880" t="s">
        <v>156</v>
      </c>
      <c r="C8" s="883" t="s">
        <v>493</v>
      </c>
      <c r="D8" s="885" t="s">
        <v>494</v>
      </c>
      <c r="E8" s="885" t="s">
        <v>509</v>
      </c>
      <c r="F8" s="871" t="s">
        <v>495</v>
      </c>
      <c r="H8" s="113"/>
    </row>
    <row r="9" spans="1:6" s="111" customFormat="1" ht="15" customHeight="1">
      <c r="A9" s="878"/>
      <c r="B9" s="881"/>
      <c r="C9" s="884"/>
      <c r="D9" s="886"/>
      <c r="E9" s="886"/>
      <c r="F9" s="872"/>
    </row>
    <row r="10" spans="1:6" s="111" customFormat="1" ht="15" customHeight="1">
      <c r="A10" s="878"/>
      <c r="B10" s="881"/>
      <c r="C10" s="884"/>
      <c r="D10" s="886"/>
      <c r="E10" s="886"/>
      <c r="F10" s="872"/>
    </row>
    <row r="11" spans="1:6" s="111" customFormat="1" ht="17.25" thickBot="1">
      <c r="A11" s="879"/>
      <c r="B11" s="882"/>
      <c r="C11" s="114" t="str">
        <f>'Obrazac 2_NP'!D12</f>
        <v>____godinu</v>
      </c>
      <c r="D11" s="887"/>
      <c r="E11" s="887"/>
      <c r="F11" s="873"/>
    </row>
    <row r="12" spans="1:6" s="118" customFormat="1" ht="15.75" thickBot="1">
      <c r="A12" s="115">
        <v>1</v>
      </c>
      <c r="B12" s="116">
        <v>2</v>
      </c>
      <c r="C12" s="116">
        <v>3</v>
      </c>
      <c r="D12" s="116">
        <v>4</v>
      </c>
      <c r="E12" s="116">
        <v>5</v>
      </c>
      <c r="F12" s="117">
        <v>6</v>
      </c>
    </row>
    <row r="13" spans="1:6" s="121" customFormat="1" ht="30" customHeight="1" thickBot="1">
      <c r="A13" s="874" t="s">
        <v>166</v>
      </c>
      <c r="B13" s="875"/>
      <c r="C13" s="119">
        <f>'Obrazac 4'!C26-'Obrazac 4-1'!D31</f>
        <v>0</v>
      </c>
      <c r="D13" s="119">
        <f>'Obrazac 4'!D26-'Obrazac 4-1'!Q31</f>
        <v>0</v>
      </c>
      <c r="E13" s="119">
        <f>'Obrazac 4'!E26-'Obrazac 4-1'!C31</f>
        <v>0</v>
      </c>
      <c r="F13" s="120" t="e">
        <f>SUM(D13/C13*100)</f>
        <v>#DIV/0!</v>
      </c>
    </row>
    <row r="14" s="111" customFormat="1" ht="13.5"/>
    <row r="15" spans="2:5" s="111" customFormat="1" ht="13.5">
      <c r="B15" s="122"/>
      <c r="E15" s="122"/>
    </row>
    <row r="16" spans="2:6" s="111" customFormat="1" ht="15.75">
      <c r="B16" s="806" t="s">
        <v>223</v>
      </c>
      <c r="C16" s="806"/>
      <c r="D16" s="108" t="s">
        <v>116</v>
      </c>
      <c r="E16" s="804" t="s">
        <v>228</v>
      </c>
      <c r="F16" s="804"/>
    </row>
    <row r="17" spans="2:6" s="111" customFormat="1" ht="15">
      <c r="B17" s="123"/>
      <c r="C17" s="118"/>
      <c r="D17" s="118"/>
      <c r="E17" s="123"/>
      <c r="F17" s="118"/>
    </row>
    <row r="18" s="111" customFormat="1" ht="13.5"/>
    <row r="19" s="111" customFormat="1" ht="13.5"/>
    <row r="20" s="111" customFormat="1" ht="13.5"/>
    <row r="21" s="111" customFormat="1" ht="13.5"/>
    <row r="22" s="111" customFormat="1" ht="13.5"/>
    <row r="23" s="111" customFormat="1" ht="13.5"/>
    <row r="24" s="111" customFormat="1" ht="13.5"/>
  </sheetData>
  <sheetProtection/>
  <mergeCells count="14">
    <mergeCell ref="A1:E2"/>
    <mergeCell ref="A3:F3"/>
    <mergeCell ref="A4:E4"/>
    <mergeCell ref="A5:E5"/>
    <mergeCell ref="A6:E6"/>
    <mergeCell ref="A8:A11"/>
    <mergeCell ref="B8:B11"/>
    <mergeCell ref="C8:C10"/>
    <mergeCell ref="D8:D11"/>
    <mergeCell ref="E8:E11"/>
    <mergeCell ref="F8:F11"/>
    <mergeCell ref="B16:C16"/>
    <mergeCell ref="E16:F16"/>
    <mergeCell ref="A13:B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L122"/>
  <sheetViews>
    <sheetView zoomScale="90" zoomScaleNormal="90" zoomScalePageLayoutView="0" workbookViewId="0" topLeftCell="A1">
      <selection activeCell="B109" sqref="B109"/>
    </sheetView>
  </sheetViews>
  <sheetFormatPr defaultColWidth="9.140625" defaultRowHeight="12.75"/>
  <cols>
    <col min="1" max="1" width="11.00390625" style="189" customWidth="1"/>
    <col min="2" max="2" width="39.28125" style="181" customWidth="1"/>
    <col min="3" max="4" width="15.57421875" style="0" customWidth="1"/>
    <col min="5" max="5" width="16.140625" style="0" bestFit="1" customWidth="1"/>
    <col min="6" max="6" width="16.00390625" style="0" bestFit="1" customWidth="1"/>
    <col min="7" max="7" width="15.7109375" style="0" bestFit="1" customWidth="1"/>
    <col min="8" max="8" width="15.7109375" style="0" customWidth="1"/>
    <col min="9" max="9" width="13.57421875" style="0" customWidth="1"/>
    <col min="10" max="10" width="3.140625" style="0" customWidth="1"/>
    <col min="11" max="11" width="12.00390625" style="0" bestFit="1" customWidth="1"/>
    <col min="12" max="12" width="15.421875" style="0" customWidth="1"/>
  </cols>
  <sheetData>
    <row r="1" spans="1:10" s="47" customFormat="1" ht="15.75">
      <c r="A1" s="184">
        <f>'Obrazac BS'!A1:C1</f>
        <v>0</v>
      </c>
      <c r="B1" s="177"/>
      <c r="C1" s="232"/>
      <c r="D1" s="326"/>
      <c r="E1" s="326"/>
      <c r="F1" s="326"/>
      <c r="G1" s="899" t="s">
        <v>496</v>
      </c>
      <c r="H1" s="899"/>
      <c r="I1" s="50"/>
      <c r="J1" s="50"/>
    </row>
    <row r="2" spans="1:10" ht="12.75">
      <c r="A2" s="898" t="s">
        <v>127</v>
      </c>
      <c r="B2" s="898"/>
      <c r="C2" s="898"/>
      <c r="D2" s="898"/>
      <c r="E2" s="898"/>
      <c r="F2" s="898"/>
      <c r="G2" s="1"/>
      <c r="H2" s="1"/>
      <c r="I2" s="1"/>
      <c r="J2" s="1"/>
    </row>
    <row r="3" spans="1:10" ht="18">
      <c r="A3" s="903" t="s">
        <v>144</v>
      </c>
      <c r="B3" s="903"/>
      <c r="C3" s="903"/>
      <c r="D3" s="903"/>
      <c r="E3" s="903"/>
      <c r="F3" s="903"/>
      <c r="G3" s="903"/>
      <c r="H3" s="903"/>
      <c r="I3" s="6"/>
      <c r="J3" s="6"/>
    </row>
    <row r="4" spans="1:10" ht="15.75" customHeight="1">
      <c r="A4" s="770" t="s">
        <v>233</v>
      </c>
      <c r="B4" s="770"/>
      <c r="C4" s="770"/>
      <c r="D4" s="770"/>
      <c r="E4" s="770"/>
      <c r="F4" s="770"/>
      <c r="G4" s="770"/>
      <c r="H4" s="770"/>
      <c r="I4" s="6"/>
      <c r="J4" s="6"/>
    </row>
    <row r="5" spans="1:10" ht="15.75" customHeight="1">
      <c r="A5" s="185"/>
      <c r="B5" s="178"/>
      <c r="C5" s="6"/>
      <c r="D5" s="6"/>
      <c r="E5" s="6"/>
      <c r="F5" s="6"/>
      <c r="G5" s="6"/>
      <c r="H5" s="6"/>
      <c r="I5" s="6"/>
      <c r="J5" s="6"/>
    </row>
    <row r="6" spans="1:10" ht="15.75" thickBot="1">
      <c r="A6" s="912" t="s">
        <v>17</v>
      </c>
      <c r="B6" s="912"/>
      <c r="C6" s="912"/>
      <c r="D6" s="912"/>
      <c r="E6" s="912"/>
      <c r="F6" s="912"/>
      <c r="G6" s="912"/>
      <c r="H6" s="912"/>
      <c r="I6" s="7"/>
      <c r="J6" s="7"/>
    </row>
    <row r="7" spans="1:12" ht="22.5" customHeight="1">
      <c r="A7" s="906" t="s">
        <v>73</v>
      </c>
      <c r="B7" s="892" t="s">
        <v>198</v>
      </c>
      <c r="C7" s="895" t="s">
        <v>502</v>
      </c>
      <c r="D7" s="895" t="s">
        <v>503</v>
      </c>
      <c r="E7" s="895" t="s">
        <v>504</v>
      </c>
      <c r="F7" s="895" t="s">
        <v>505</v>
      </c>
      <c r="G7" s="895" t="s">
        <v>197</v>
      </c>
      <c r="H7" s="900" t="s">
        <v>506</v>
      </c>
      <c r="I7" s="10"/>
      <c r="J7" s="10"/>
      <c r="K7" s="18"/>
      <c r="L7" s="18"/>
    </row>
    <row r="8" spans="1:12" ht="14.25" customHeight="1">
      <c r="A8" s="907"/>
      <c r="B8" s="893"/>
      <c r="C8" s="896"/>
      <c r="D8" s="896"/>
      <c r="E8" s="896"/>
      <c r="F8" s="896"/>
      <c r="G8" s="896"/>
      <c r="H8" s="901"/>
      <c r="I8" s="13"/>
      <c r="J8" s="13"/>
      <c r="K8" s="914"/>
      <c r="L8" s="914"/>
    </row>
    <row r="9" spans="1:12" ht="15" customHeight="1" thickBot="1">
      <c r="A9" s="908"/>
      <c r="B9" s="894"/>
      <c r="C9" s="897"/>
      <c r="D9" s="897"/>
      <c r="E9" s="897"/>
      <c r="F9" s="897"/>
      <c r="G9" s="897"/>
      <c r="H9" s="902"/>
      <c r="I9" s="10"/>
      <c r="J9" s="10"/>
      <c r="K9" s="18"/>
      <c r="L9" s="18"/>
    </row>
    <row r="10" spans="1:12" s="29" customFormat="1" ht="12.75" thickBot="1">
      <c r="A10" s="183">
        <v>1</v>
      </c>
      <c r="B10" s="199">
        <v>2</v>
      </c>
      <c r="C10" s="175">
        <v>3</v>
      </c>
      <c r="D10" s="175">
        <v>4</v>
      </c>
      <c r="E10" s="175">
        <v>5</v>
      </c>
      <c r="F10" s="175">
        <v>6</v>
      </c>
      <c r="G10" s="175">
        <v>7</v>
      </c>
      <c r="H10" s="176" t="s">
        <v>710</v>
      </c>
      <c r="I10" s="28"/>
      <c r="J10" s="28"/>
      <c r="K10" s="28"/>
      <c r="L10" s="28"/>
    </row>
    <row r="11" spans="1:12" s="22" customFormat="1" ht="14.25">
      <c r="A11" s="186" t="s">
        <v>568</v>
      </c>
      <c r="B11" s="174" t="s">
        <v>567</v>
      </c>
      <c r="C11" s="46"/>
      <c r="D11" s="46"/>
      <c r="E11" s="46"/>
      <c r="F11" s="46"/>
      <c r="G11" s="46"/>
      <c r="H11" s="191">
        <f>C11+D11-E11+F11+G11</f>
        <v>0</v>
      </c>
      <c r="I11" s="30"/>
      <c r="J11" s="30"/>
      <c r="K11" s="31"/>
      <c r="L11" s="31"/>
    </row>
    <row r="12" spans="1:12" s="22" customFormat="1" ht="14.25">
      <c r="A12" s="187" t="s">
        <v>569</v>
      </c>
      <c r="B12" s="174" t="s">
        <v>220</v>
      </c>
      <c r="C12" s="192"/>
      <c r="D12" s="192"/>
      <c r="E12" s="192"/>
      <c r="F12" s="192"/>
      <c r="G12" s="46"/>
      <c r="H12" s="191">
        <f>C12+D12-E12+F12+G12</f>
        <v>0</v>
      </c>
      <c r="I12" s="30"/>
      <c r="J12" s="30"/>
      <c r="K12" s="31"/>
      <c r="L12" s="31"/>
    </row>
    <row r="13" spans="1:12" s="22" customFormat="1" ht="14.25">
      <c r="A13" s="187" t="s">
        <v>570</v>
      </c>
      <c r="B13" s="174" t="s">
        <v>571</v>
      </c>
      <c r="C13" s="192"/>
      <c r="D13" s="192"/>
      <c r="E13" s="192"/>
      <c r="F13" s="192"/>
      <c r="G13" s="46"/>
      <c r="H13" s="191">
        <f aca="true" t="shared" si="0" ref="H13:H73">C13+D13-E13+F13+G13</f>
        <v>0</v>
      </c>
      <c r="I13" s="30"/>
      <c r="J13" s="30"/>
      <c r="K13" s="31"/>
      <c r="L13" s="31"/>
    </row>
    <row r="14" spans="1:12" s="22" customFormat="1" ht="14.25">
      <c r="A14" s="187" t="s">
        <v>572</v>
      </c>
      <c r="B14" s="174" t="s">
        <v>621</v>
      </c>
      <c r="C14" s="192"/>
      <c r="D14" s="192"/>
      <c r="E14" s="192"/>
      <c r="F14" s="192"/>
      <c r="G14" s="46"/>
      <c r="H14" s="191">
        <f t="shared" si="0"/>
        <v>0</v>
      </c>
      <c r="I14" s="30"/>
      <c r="J14" s="30"/>
      <c r="K14" s="31"/>
      <c r="L14" s="31"/>
    </row>
    <row r="15" spans="1:12" s="22" customFormat="1" ht="14.25">
      <c r="A15" s="187" t="s">
        <v>573</v>
      </c>
      <c r="B15" s="174" t="s">
        <v>622</v>
      </c>
      <c r="C15" s="192"/>
      <c r="D15" s="192"/>
      <c r="E15" s="192"/>
      <c r="F15" s="192"/>
      <c r="G15" s="46"/>
      <c r="H15" s="191">
        <f t="shared" si="0"/>
        <v>0</v>
      </c>
      <c r="I15" s="30"/>
      <c r="J15" s="30"/>
      <c r="K15" s="31"/>
      <c r="L15" s="31"/>
    </row>
    <row r="16" spans="1:12" s="22" customFormat="1" ht="14.25">
      <c r="A16" s="187" t="s">
        <v>574</v>
      </c>
      <c r="B16" s="174" t="s">
        <v>19</v>
      </c>
      <c r="C16" s="192"/>
      <c r="D16" s="192"/>
      <c r="E16" s="192"/>
      <c r="F16" s="192"/>
      <c r="G16" s="46"/>
      <c r="H16" s="191">
        <f t="shared" si="0"/>
        <v>0</v>
      </c>
      <c r="I16" s="30"/>
      <c r="J16" s="30"/>
      <c r="K16" s="31"/>
      <c r="L16" s="31"/>
    </row>
    <row r="17" spans="1:12" s="22" customFormat="1" ht="14.25">
      <c r="A17" s="187" t="s">
        <v>575</v>
      </c>
      <c r="B17" s="174" t="s">
        <v>20</v>
      </c>
      <c r="C17" s="192"/>
      <c r="D17" s="192"/>
      <c r="E17" s="192"/>
      <c r="F17" s="192"/>
      <c r="G17" s="46"/>
      <c r="H17" s="191">
        <f t="shared" si="0"/>
        <v>0</v>
      </c>
      <c r="I17" s="30"/>
      <c r="J17" s="30"/>
      <c r="K17" s="31"/>
      <c r="L17" s="31"/>
    </row>
    <row r="18" spans="1:12" s="22" customFormat="1" ht="14.25">
      <c r="A18" s="187" t="s">
        <v>576</v>
      </c>
      <c r="B18" s="174" t="s">
        <v>610</v>
      </c>
      <c r="C18" s="192"/>
      <c r="D18" s="192"/>
      <c r="E18" s="192"/>
      <c r="F18" s="192"/>
      <c r="G18" s="46"/>
      <c r="H18" s="191">
        <f t="shared" si="0"/>
        <v>0</v>
      </c>
      <c r="I18" s="30"/>
      <c r="J18" s="30"/>
      <c r="K18" s="31"/>
      <c r="L18" s="31"/>
    </row>
    <row r="19" spans="1:12" s="22" customFormat="1" ht="14.25">
      <c r="A19" s="187" t="s">
        <v>577</v>
      </c>
      <c r="B19" s="174" t="s">
        <v>623</v>
      </c>
      <c r="C19" s="192"/>
      <c r="D19" s="192"/>
      <c r="E19" s="192"/>
      <c r="F19" s="192"/>
      <c r="G19" s="46"/>
      <c r="H19" s="191">
        <f t="shared" si="0"/>
        <v>0</v>
      </c>
      <c r="I19" s="30"/>
      <c r="J19" s="30"/>
      <c r="K19" s="31"/>
      <c r="L19" s="31"/>
    </row>
    <row r="20" spans="1:12" s="22" customFormat="1" ht="14.25">
      <c r="A20" s="187" t="s">
        <v>578</v>
      </c>
      <c r="B20" s="174" t="s">
        <v>18</v>
      </c>
      <c r="C20" s="192"/>
      <c r="D20" s="192"/>
      <c r="E20" s="192"/>
      <c r="F20" s="192"/>
      <c r="G20" s="46"/>
      <c r="H20" s="191">
        <f t="shared" si="0"/>
        <v>0</v>
      </c>
      <c r="I20" s="30"/>
      <c r="J20" s="30"/>
      <c r="K20" s="31"/>
      <c r="L20" s="31"/>
    </row>
    <row r="21" spans="1:12" s="22" customFormat="1" ht="14.25">
      <c r="A21" s="187" t="s">
        <v>472</v>
      </c>
      <c r="B21" s="174" t="s">
        <v>624</v>
      </c>
      <c r="C21" s="192"/>
      <c r="D21" s="192"/>
      <c r="E21" s="192"/>
      <c r="F21" s="192"/>
      <c r="G21" s="46"/>
      <c r="H21" s="191">
        <f t="shared" si="0"/>
        <v>0</v>
      </c>
      <c r="I21" s="30"/>
      <c r="J21" s="30"/>
      <c r="K21" s="31"/>
      <c r="L21" s="31"/>
    </row>
    <row r="22" spans="1:12" s="22" customFormat="1" ht="14.25">
      <c r="A22" s="187" t="s">
        <v>579</v>
      </c>
      <c r="B22" s="174" t="s">
        <v>611</v>
      </c>
      <c r="C22" s="192"/>
      <c r="D22" s="192"/>
      <c r="E22" s="192"/>
      <c r="F22" s="192"/>
      <c r="G22" s="46"/>
      <c r="H22" s="191">
        <f t="shared" si="0"/>
        <v>0</v>
      </c>
      <c r="I22" s="30"/>
      <c r="J22" s="30"/>
      <c r="K22" s="31"/>
      <c r="L22" s="31"/>
    </row>
    <row r="23" spans="1:12" s="22" customFormat="1" ht="14.25">
      <c r="A23" s="187" t="s">
        <v>580</v>
      </c>
      <c r="B23" s="174" t="s">
        <v>612</v>
      </c>
      <c r="C23" s="192"/>
      <c r="D23" s="192"/>
      <c r="E23" s="192"/>
      <c r="F23" s="192"/>
      <c r="G23" s="46"/>
      <c r="H23" s="191">
        <f t="shared" si="0"/>
        <v>0</v>
      </c>
      <c r="I23" s="30"/>
      <c r="J23" s="30"/>
      <c r="K23" s="31"/>
      <c r="L23" s="31"/>
    </row>
    <row r="24" spans="1:12" s="22" customFormat="1" ht="14.25">
      <c r="A24" s="187" t="s">
        <v>581</v>
      </c>
      <c r="B24" s="174" t="s">
        <v>625</v>
      </c>
      <c r="C24" s="192"/>
      <c r="D24" s="192"/>
      <c r="E24" s="192"/>
      <c r="F24" s="192"/>
      <c r="G24" s="46"/>
      <c r="H24" s="191">
        <f t="shared" si="0"/>
        <v>0</v>
      </c>
      <c r="I24" s="30"/>
      <c r="J24" s="30"/>
      <c r="K24" s="31"/>
      <c r="L24" s="31"/>
    </row>
    <row r="25" spans="1:12" s="22" customFormat="1" ht="14.25">
      <c r="A25" s="187" t="s">
        <v>582</v>
      </c>
      <c r="B25" s="174" t="s">
        <v>626</v>
      </c>
      <c r="C25" s="192"/>
      <c r="D25" s="192"/>
      <c r="E25" s="192"/>
      <c r="F25" s="192"/>
      <c r="G25" s="46"/>
      <c r="H25" s="191">
        <f t="shared" si="0"/>
        <v>0</v>
      </c>
      <c r="I25" s="30"/>
      <c r="J25" s="30"/>
      <c r="K25" s="31"/>
      <c r="L25" s="31"/>
    </row>
    <row r="26" spans="1:12" s="22" customFormat="1" ht="14.25">
      <c r="A26" s="187" t="s">
        <v>583</v>
      </c>
      <c r="B26" s="174" t="s">
        <v>21</v>
      </c>
      <c r="C26" s="192"/>
      <c r="D26" s="192"/>
      <c r="E26" s="192"/>
      <c r="F26" s="192"/>
      <c r="G26" s="46"/>
      <c r="H26" s="191">
        <f t="shared" si="0"/>
        <v>0</v>
      </c>
      <c r="I26" s="30"/>
      <c r="J26" s="30"/>
      <c r="K26" s="31"/>
      <c r="L26" s="31"/>
    </row>
    <row r="27" spans="1:12" s="22" customFormat="1" ht="14.25">
      <c r="A27" s="187" t="s">
        <v>584</v>
      </c>
      <c r="B27" s="174" t="s">
        <v>22</v>
      </c>
      <c r="C27" s="192"/>
      <c r="D27" s="192"/>
      <c r="E27" s="192"/>
      <c r="F27" s="192"/>
      <c r="G27" s="46"/>
      <c r="H27" s="191">
        <f t="shared" si="0"/>
        <v>0</v>
      </c>
      <c r="I27" s="30"/>
      <c r="J27" s="30"/>
      <c r="K27" s="31"/>
      <c r="L27" s="31"/>
    </row>
    <row r="28" spans="1:12" s="22" customFormat="1" ht="14.25">
      <c r="A28" s="187" t="s">
        <v>473</v>
      </c>
      <c r="B28" s="174" t="s">
        <v>627</v>
      </c>
      <c r="C28" s="192"/>
      <c r="D28" s="192"/>
      <c r="E28" s="192"/>
      <c r="F28" s="192"/>
      <c r="G28" s="46"/>
      <c r="H28" s="191">
        <f t="shared" si="0"/>
        <v>0</v>
      </c>
      <c r="I28" s="30"/>
      <c r="J28" s="30"/>
      <c r="K28" s="31"/>
      <c r="L28" s="31"/>
    </row>
    <row r="29" spans="1:12" s="22" customFormat="1" ht="14.25">
      <c r="A29" s="187" t="s">
        <v>585</v>
      </c>
      <c r="B29" s="174" t="s">
        <v>628</v>
      </c>
      <c r="C29" s="192"/>
      <c r="D29" s="192"/>
      <c r="E29" s="192"/>
      <c r="F29" s="192"/>
      <c r="G29" s="46"/>
      <c r="H29" s="191">
        <f t="shared" si="0"/>
        <v>0</v>
      </c>
      <c r="I29" s="30"/>
      <c r="J29" s="30"/>
      <c r="K29" s="31"/>
      <c r="L29" s="31"/>
    </row>
    <row r="30" spans="1:12" s="22" customFormat="1" ht="14.25">
      <c r="A30" s="187" t="s">
        <v>586</v>
      </c>
      <c r="B30" s="174" t="s">
        <v>629</v>
      </c>
      <c r="C30" s="192"/>
      <c r="D30" s="192"/>
      <c r="E30" s="192"/>
      <c r="F30" s="192"/>
      <c r="G30" s="46"/>
      <c r="H30" s="191">
        <f t="shared" si="0"/>
        <v>0</v>
      </c>
      <c r="I30" s="30"/>
      <c r="J30" s="30"/>
      <c r="K30" s="31"/>
      <c r="L30" s="31"/>
    </row>
    <row r="31" spans="1:12" s="22" customFormat="1" ht="14.25">
      <c r="A31" s="187" t="s">
        <v>587</v>
      </c>
      <c r="B31" s="174" t="s">
        <v>613</v>
      </c>
      <c r="C31" s="192"/>
      <c r="D31" s="192"/>
      <c r="E31" s="192"/>
      <c r="F31" s="192"/>
      <c r="G31" s="46"/>
      <c r="H31" s="191">
        <f t="shared" si="0"/>
        <v>0</v>
      </c>
      <c r="I31" s="30"/>
      <c r="J31" s="30"/>
      <c r="K31" s="31"/>
      <c r="L31" s="31"/>
    </row>
    <row r="32" spans="1:12" s="22" customFormat="1" ht="14.25">
      <c r="A32" s="187" t="s">
        <v>588</v>
      </c>
      <c r="B32" s="174" t="s">
        <v>23</v>
      </c>
      <c r="C32" s="192"/>
      <c r="D32" s="192"/>
      <c r="E32" s="192"/>
      <c r="F32" s="192"/>
      <c r="G32" s="46"/>
      <c r="H32" s="191">
        <f t="shared" si="0"/>
        <v>0</v>
      </c>
      <c r="I32" s="30"/>
      <c r="J32" s="30"/>
      <c r="K32" s="31"/>
      <c r="L32" s="31"/>
    </row>
    <row r="33" spans="1:12" s="22" customFormat="1" ht="28.5">
      <c r="A33" s="187" t="s">
        <v>589</v>
      </c>
      <c r="B33" s="174" t="s">
        <v>24</v>
      </c>
      <c r="C33" s="192"/>
      <c r="D33" s="192"/>
      <c r="E33" s="192"/>
      <c r="F33" s="192"/>
      <c r="G33" s="46"/>
      <c r="H33" s="191">
        <f t="shared" si="0"/>
        <v>0</v>
      </c>
      <c r="I33" s="30"/>
      <c r="J33" s="30"/>
      <c r="K33" s="31"/>
      <c r="L33" s="31"/>
    </row>
    <row r="34" spans="1:12" s="22" customFormat="1" ht="14.25">
      <c r="A34" s="187" t="s">
        <v>590</v>
      </c>
      <c r="B34" s="174" t="s">
        <v>614</v>
      </c>
      <c r="C34" s="192"/>
      <c r="D34" s="192"/>
      <c r="E34" s="192"/>
      <c r="F34" s="192"/>
      <c r="G34" s="46"/>
      <c r="H34" s="191">
        <f t="shared" si="0"/>
        <v>0</v>
      </c>
      <c r="I34" s="30"/>
      <c r="J34" s="30"/>
      <c r="K34" s="31"/>
      <c r="L34" s="31"/>
    </row>
    <row r="35" spans="1:12" s="22" customFormat="1" ht="14.25">
      <c r="A35" s="187" t="s">
        <v>591</v>
      </c>
      <c r="B35" s="174" t="s">
        <v>615</v>
      </c>
      <c r="C35" s="192"/>
      <c r="D35" s="192"/>
      <c r="E35" s="192"/>
      <c r="F35" s="192"/>
      <c r="G35" s="46"/>
      <c r="H35" s="191">
        <f t="shared" si="0"/>
        <v>0</v>
      </c>
      <c r="I35" s="30"/>
      <c r="J35" s="30"/>
      <c r="K35" s="31"/>
      <c r="L35" s="31"/>
    </row>
    <row r="36" spans="1:12" s="22" customFormat="1" ht="14.25">
      <c r="A36" s="187" t="s">
        <v>474</v>
      </c>
      <c r="B36" s="174" t="s">
        <v>630</v>
      </c>
      <c r="C36" s="192"/>
      <c r="D36" s="192"/>
      <c r="E36" s="192"/>
      <c r="F36" s="192"/>
      <c r="G36" s="46"/>
      <c r="H36" s="191">
        <f t="shared" si="0"/>
        <v>0</v>
      </c>
      <c r="I36" s="30"/>
      <c r="J36" s="30"/>
      <c r="K36" s="31"/>
      <c r="L36" s="31"/>
    </row>
    <row r="37" spans="1:12" s="22" customFormat="1" ht="14.25">
      <c r="A37" s="187" t="s">
        <v>475</v>
      </c>
      <c r="B37" s="174" t="s">
        <v>631</v>
      </c>
      <c r="C37" s="192"/>
      <c r="D37" s="192"/>
      <c r="E37" s="192"/>
      <c r="F37" s="192"/>
      <c r="G37" s="46"/>
      <c r="H37" s="191">
        <f t="shared" si="0"/>
        <v>0</v>
      </c>
      <c r="I37" s="30"/>
      <c r="J37" s="30"/>
      <c r="K37" s="31"/>
      <c r="L37" s="31"/>
    </row>
    <row r="38" spans="1:12" s="22" customFormat="1" ht="14.25">
      <c r="A38" s="187" t="s">
        <v>592</v>
      </c>
      <c r="B38" s="174" t="s">
        <v>632</v>
      </c>
      <c r="C38" s="192"/>
      <c r="D38" s="192"/>
      <c r="E38" s="192"/>
      <c r="F38" s="192"/>
      <c r="G38" s="46"/>
      <c r="H38" s="191">
        <f t="shared" si="0"/>
        <v>0</v>
      </c>
      <c r="I38" s="30"/>
      <c r="J38" s="30"/>
      <c r="K38" s="31"/>
      <c r="L38" s="31"/>
    </row>
    <row r="39" spans="1:12" s="22" customFormat="1" ht="14.25">
      <c r="A39" s="187" t="s">
        <v>476</v>
      </c>
      <c r="B39" s="174" t="s">
        <v>25</v>
      </c>
      <c r="C39" s="192"/>
      <c r="D39" s="192"/>
      <c r="E39" s="192"/>
      <c r="F39" s="192"/>
      <c r="G39" s="46"/>
      <c r="H39" s="191">
        <f t="shared" si="0"/>
        <v>0</v>
      </c>
      <c r="I39" s="30"/>
      <c r="J39" s="30"/>
      <c r="K39" s="31"/>
      <c r="L39" s="31"/>
    </row>
    <row r="40" spans="1:12" s="22" customFormat="1" ht="14.25">
      <c r="A40" s="187" t="s">
        <v>593</v>
      </c>
      <c r="B40" s="174" t="s">
        <v>26</v>
      </c>
      <c r="C40" s="192"/>
      <c r="D40" s="192"/>
      <c r="E40" s="192"/>
      <c r="F40" s="192"/>
      <c r="G40" s="46"/>
      <c r="H40" s="191">
        <f t="shared" si="0"/>
        <v>0</v>
      </c>
      <c r="I40" s="30"/>
      <c r="J40" s="30"/>
      <c r="K40" s="31"/>
      <c r="L40" s="31"/>
    </row>
    <row r="41" spans="1:12" s="22" customFormat="1" ht="14.25">
      <c r="A41" s="187" t="s">
        <v>594</v>
      </c>
      <c r="B41" s="174" t="s">
        <v>27</v>
      </c>
      <c r="C41" s="192"/>
      <c r="D41" s="192"/>
      <c r="E41" s="192"/>
      <c r="F41" s="192"/>
      <c r="G41" s="46"/>
      <c r="H41" s="191">
        <f t="shared" si="0"/>
        <v>0</v>
      </c>
      <c r="I41" s="30"/>
      <c r="J41" s="30"/>
      <c r="K41" s="31"/>
      <c r="L41" s="31"/>
    </row>
    <row r="42" spans="1:12" s="22" customFormat="1" ht="14.25">
      <c r="A42" s="187" t="s">
        <v>477</v>
      </c>
      <c r="B42" s="174" t="s">
        <v>28</v>
      </c>
      <c r="C42" s="192"/>
      <c r="D42" s="192"/>
      <c r="E42" s="192"/>
      <c r="F42" s="192"/>
      <c r="G42" s="46"/>
      <c r="H42" s="191">
        <f t="shared" si="0"/>
        <v>0</v>
      </c>
      <c r="I42" s="30"/>
      <c r="J42" s="30"/>
      <c r="K42" s="31"/>
      <c r="L42" s="31"/>
    </row>
    <row r="43" spans="1:12" s="22" customFormat="1" ht="14.25">
      <c r="A43" s="187" t="s">
        <v>595</v>
      </c>
      <c r="B43" s="174" t="s">
        <v>633</v>
      </c>
      <c r="C43" s="192"/>
      <c r="D43" s="192"/>
      <c r="E43" s="192"/>
      <c r="F43" s="192"/>
      <c r="G43" s="46"/>
      <c r="H43" s="191">
        <f t="shared" si="0"/>
        <v>0</v>
      </c>
      <c r="I43" s="30"/>
      <c r="J43" s="30"/>
      <c r="K43" s="31"/>
      <c r="L43" s="31"/>
    </row>
    <row r="44" spans="1:12" s="22" customFormat="1" ht="14.25">
      <c r="A44" s="187" t="s">
        <v>596</v>
      </c>
      <c r="B44" s="174" t="s">
        <v>29</v>
      </c>
      <c r="C44" s="192"/>
      <c r="D44" s="192"/>
      <c r="E44" s="192"/>
      <c r="F44" s="192"/>
      <c r="G44" s="46"/>
      <c r="H44" s="191">
        <f t="shared" si="0"/>
        <v>0</v>
      </c>
      <c r="I44" s="30"/>
      <c r="J44" s="30"/>
      <c r="K44" s="31"/>
      <c r="L44" s="31"/>
    </row>
    <row r="45" spans="1:12" s="22" customFormat="1" ht="14.25">
      <c r="A45" s="187" t="s">
        <v>597</v>
      </c>
      <c r="B45" s="174" t="s">
        <v>634</v>
      </c>
      <c r="C45" s="192"/>
      <c r="D45" s="192"/>
      <c r="E45" s="192"/>
      <c r="F45" s="192"/>
      <c r="G45" s="46"/>
      <c r="H45" s="191">
        <f t="shared" si="0"/>
        <v>0</v>
      </c>
      <c r="I45" s="30"/>
      <c r="J45" s="30"/>
      <c r="K45" s="31"/>
      <c r="L45" s="31"/>
    </row>
    <row r="46" spans="1:12" s="22" customFormat="1" ht="14.25">
      <c r="A46" s="187" t="s">
        <v>598</v>
      </c>
      <c r="B46" s="174" t="s">
        <v>635</v>
      </c>
      <c r="C46" s="192"/>
      <c r="D46" s="192"/>
      <c r="E46" s="192"/>
      <c r="F46" s="192"/>
      <c r="G46" s="46"/>
      <c r="H46" s="191">
        <f t="shared" si="0"/>
        <v>0</v>
      </c>
      <c r="I46" s="30"/>
      <c r="J46" s="30"/>
      <c r="K46" s="31"/>
      <c r="L46" s="31"/>
    </row>
    <row r="47" spans="1:12" s="22" customFormat="1" ht="14.25">
      <c r="A47" s="187" t="s">
        <v>599</v>
      </c>
      <c r="B47" s="174" t="s">
        <v>30</v>
      </c>
      <c r="C47" s="192"/>
      <c r="D47" s="192"/>
      <c r="E47" s="192"/>
      <c r="F47" s="192"/>
      <c r="G47" s="46"/>
      <c r="H47" s="191">
        <f t="shared" si="0"/>
        <v>0</v>
      </c>
      <c r="I47" s="30"/>
      <c r="J47" s="30"/>
      <c r="K47" s="31"/>
      <c r="L47" s="31"/>
    </row>
    <row r="48" spans="1:12" s="22" customFormat="1" ht="14.25">
      <c r="A48" s="187" t="s">
        <v>600</v>
      </c>
      <c r="B48" s="174" t="s">
        <v>636</v>
      </c>
      <c r="C48" s="192"/>
      <c r="D48" s="192"/>
      <c r="E48" s="192"/>
      <c r="F48" s="192"/>
      <c r="G48" s="46"/>
      <c r="H48" s="191">
        <f t="shared" si="0"/>
        <v>0</v>
      </c>
      <c r="I48" s="30"/>
      <c r="J48" s="30"/>
      <c r="K48" s="31"/>
      <c r="L48" s="31"/>
    </row>
    <row r="49" spans="1:12" s="22" customFormat="1" ht="28.5">
      <c r="A49" s="187" t="s">
        <v>601</v>
      </c>
      <c r="B49" s="174" t="s">
        <v>637</v>
      </c>
      <c r="C49" s="192"/>
      <c r="D49" s="192"/>
      <c r="E49" s="192"/>
      <c r="F49" s="192"/>
      <c r="G49" s="46"/>
      <c r="H49" s="191">
        <f t="shared" si="0"/>
        <v>0</v>
      </c>
      <c r="I49" s="30"/>
      <c r="J49" s="30"/>
      <c r="K49" s="31"/>
      <c r="L49" s="31"/>
    </row>
    <row r="50" spans="1:12" s="22" customFormat="1" ht="14.25">
      <c r="A50" s="187" t="s">
        <v>602</v>
      </c>
      <c r="B50" s="174" t="s">
        <v>638</v>
      </c>
      <c r="C50" s="192"/>
      <c r="D50" s="192"/>
      <c r="E50" s="192"/>
      <c r="F50" s="192"/>
      <c r="G50" s="46"/>
      <c r="H50" s="191">
        <f t="shared" si="0"/>
        <v>0</v>
      </c>
      <c r="I50" s="30"/>
      <c r="J50" s="30"/>
      <c r="K50" s="31"/>
      <c r="L50" s="31"/>
    </row>
    <row r="51" spans="1:12" s="22" customFormat="1" ht="14.25">
      <c r="A51" s="187" t="s">
        <v>603</v>
      </c>
      <c r="B51" s="174" t="s">
        <v>616</v>
      </c>
      <c r="C51" s="192"/>
      <c r="D51" s="192"/>
      <c r="E51" s="192"/>
      <c r="F51" s="192"/>
      <c r="G51" s="46"/>
      <c r="H51" s="191">
        <f t="shared" si="0"/>
        <v>0</v>
      </c>
      <c r="I51" s="30"/>
      <c r="J51" s="30"/>
      <c r="K51" s="31"/>
      <c r="L51" s="31"/>
    </row>
    <row r="52" spans="1:12" s="22" customFormat="1" ht="14.25">
      <c r="A52" s="187" t="s">
        <v>604</v>
      </c>
      <c r="B52" s="174" t="s">
        <v>31</v>
      </c>
      <c r="C52" s="192"/>
      <c r="D52" s="192"/>
      <c r="E52" s="192"/>
      <c r="F52" s="192"/>
      <c r="G52" s="46"/>
      <c r="H52" s="191">
        <f t="shared" si="0"/>
        <v>0</v>
      </c>
      <c r="I52" s="30"/>
      <c r="J52" s="30"/>
      <c r="K52" s="31"/>
      <c r="L52" s="31"/>
    </row>
    <row r="53" spans="1:12" s="22" customFormat="1" ht="14.25">
      <c r="A53" s="187" t="s">
        <v>605</v>
      </c>
      <c r="B53" s="174" t="s">
        <v>617</v>
      </c>
      <c r="C53" s="192"/>
      <c r="D53" s="192"/>
      <c r="E53" s="192"/>
      <c r="F53" s="192"/>
      <c r="G53" s="46"/>
      <c r="H53" s="191">
        <f t="shared" si="0"/>
        <v>0</v>
      </c>
      <c r="I53" s="30"/>
      <c r="J53" s="30"/>
      <c r="K53" s="31"/>
      <c r="L53" s="31"/>
    </row>
    <row r="54" spans="1:12" s="22" customFormat="1" ht="28.5">
      <c r="A54" s="187" t="s">
        <v>640</v>
      </c>
      <c r="B54" s="174" t="s">
        <v>32</v>
      </c>
      <c r="C54" s="192"/>
      <c r="D54" s="192"/>
      <c r="E54" s="192"/>
      <c r="F54" s="192"/>
      <c r="G54" s="46"/>
      <c r="H54" s="191">
        <f t="shared" si="0"/>
        <v>0</v>
      </c>
      <c r="I54" s="30"/>
      <c r="J54" s="30"/>
      <c r="K54" s="31"/>
      <c r="L54" s="31"/>
    </row>
    <row r="55" spans="1:12" s="22" customFormat="1" ht="14.25">
      <c r="A55" s="187" t="s">
        <v>606</v>
      </c>
      <c r="B55" s="174" t="s">
        <v>618</v>
      </c>
      <c r="C55" s="192"/>
      <c r="D55" s="192"/>
      <c r="E55" s="192"/>
      <c r="F55" s="192"/>
      <c r="G55" s="46"/>
      <c r="H55" s="191">
        <f t="shared" si="0"/>
        <v>0</v>
      </c>
      <c r="I55" s="30"/>
      <c r="J55" s="30"/>
      <c r="K55" s="31"/>
      <c r="L55" s="31"/>
    </row>
    <row r="56" spans="1:12" s="22" customFormat="1" ht="14.25">
      <c r="A56" s="187" t="s">
        <v>607</v>
      </c>
      <c r="B56" s="174" t="s">
        <v>619</v>
      </c>
      <c r="C56" s="192"/>
      <c r="D56" s="192"/>
      <c r="E56" s="192"/>
      <c r="F56" s="192"/>
      <c r="G56" s="46"/>
      <c r="H56" s="191">
        <f t="shared" si="0"/>
        <v>0</v>
      </c>
      <c r="I56" s="30"/>
      <c r="J56" s="30"/>
      <c r="K56" s="31"/>
      <c r="L56" s="31"/>
    </row>
    <row r="57" spans="1:12" s="22" customFormat="1" ht="14.25">
      <c r="A57" s="187" t="s">
        <v>608</v>
      </c>
      <c r="B57" s="174" t="s">
        <v>620</v>
      </c>
      <c r="C57" s="192"/>
      <c r="D57" s="192"/>
      <c r="E57" s="192"/>
      <c r="F57" s="192"/>
      <c r="G57" s="46"/>
      <c r="H57" s="191">
        <f t="shared" si="0"/>
        <v>0</v>
      </c>
      <c r="I57" s="30"/>
      <c r="J57" s="30"/>
      <c r="K57" s="31"/>
      <c r="L57" s="31"/>
    </row>
    <row r="58" spans="1:12" s="22" customFormat="1" ht="28.5">
      <c r="A58" s="187" t="s">
        <v>609</v>
      </c>
      <c r="B58" s="174" t="s">
        <v>639</v>
      </c>
      <c r="C58" s="192"/>
      <c r="D58" s="192"/>
      <c r="E58" s="192"/>
      <c r="F58" s="192"/>
      <c r="G58" s="46"/>
      <c r="H58" s="191">
        <f t="shared" si="0"/>
        <v>0</v>
      </c>
      <c r="I58" s="30"/>
      <c r="J58" s="30"/>
      <c r="K58" s="31"/>
      <c r="L58" s="31"/>
    </row>
    <row r="59" spans="1:12" s="22" customFormat="1" ht="14.25">
      <c r="A59" s="187" t="s">
        <v>641</v>
      </c>
      <c r="B59" s="174" t="s">
        <v>33</v>
      </c>
      <c r="C59" s="46"/>
      <c r="D59" s="46"/>
      <c r="E59" s="46"/>
      <c r="F59" s="46"/>
      <c r="G59" s="46"/>
      <c r="H59" s="191">
        <f t="shared" si="0"/>
        <v>0</v>
      </c>
      <c r="I59" s="30"/>
      <c r="J59" s="30"/>
      <c r="K59" s="31"/>
      <c r="L59" s="31"/>
    </row>
    <row r="60" spans="1:12" s="22" customFormat="1" ht="14.25">
      <c r="A60" s="187" t="s">
        <v>642</v>
      </c>
      <c r="B60" s="174" t="s">
        <v>709</v>
      </c>
      <c r="C60" s="46"/>
      <c r="D60" s="46"/>
      <c r="E60" s="46"/>
      <c r="F60" s="46"/>
      <c r="G60" s="46"/>
      <c r="H60" s="191">
        <f t="shared" si="0"/>
        <v>0</v>
      </c>
      <c r="I60" s="30"/>
      <c r="J60" s="30"/>
      <c r="K60" s="31"/>
      <c r="L60" s="31"/>
    </row>
    <row r="61" spans="1:12" s="22" customFormat="1" ht="14.25">
      <c r="A61" s="187" t="s">
        <v>643</v>
      </c>
      <c r="B61" s="174" t="s">
        <v>670</v>
      </c>
      <c r="C61" s="46"/>
      <c r="D61" s="46"/>
      <c r="E61" s="46"/>
      <c r="F61" s="46"/>
      <c r="G61" s="46"/>
      <c r="H61" s="191">
        <f t="shared" si="0"/>
        <v>0</v>
      </c>
      <c r="I61" s="30"/>
      <c r="J61" s="30"/>
      <c r="K61" s="31"/>
      <c r="L61" s="31"/>
    </row>
    <row r="62" spans="1:12" s="22" customFormat="1" ht="14.25">
      <c r="A62" s="187" t="s">
        <v>644</v>
      </c>
      <c r="B62" s="174" t="s">
        <v>671</v>
      </c>
      <c r="C62" s="46"/>
      <c r="D62" s="46"/>
      <c r="E62" s="46"/>
      <c r="F62" s="46"/>
      <c r="G62" s="46"/>
      <c r="H62" s="191">
        <f t="shared" si="0"/>
        <v>0</v>
      </c>
      <c r="I62" s="30"/>
      <c r="J62" s="30"/>
      <c r="K62" s="31"/>
      <c r="L62" s="31"/>
    </row>
    <row r="63" spans="1:12" s="22" customFormat="1" ht="14.25">
      <c r="A63" s="187" t="s">
        <v>645</v>
      </c>
      <c r="B63" s="174" t="s">
        <v>672</v>
      </c>
      <c r="C63" s="46"/>
      <c r="D63" s="46"/>
      <c r="E63" s="46"/>
      <c r="F63" s="46"/>
      <c r="G63" s="46"/>
      <c r="H63" s="191">
        <f t="shared" si="0"/>
        <v>0</v>
      </c>
      <c r="I63" s="30"/>
      <c r="J63" s="30"/>
      <c r="K63" s="31"/>
      <c r="L63" s="31"/>
    </row>
    <row r="64" spans="1:12" s="22" customFormat="1" ht="14.25">
      <c r="A64" s="187" t="s">
        <v>646</v>
      </c>
      <c r="B64" s="174" t="s">
        <v>673</v>
      </c>
      <c r="C64" s="46"/>
      <c r="D64" s="46"/>
      <c r="E64" s="46"/>
      <c r="F64" s="46"/>
      <c r="G64" s="46"/>
      <c r="H64" s="191">
        <f t="shared" si="0"/>
        <v>0</v>
      </c>
      <c r="I64" s="30"/>
      <c r="J64" s="30"/>
      <c r="K64" s="31"/>
      <c r="L64" s="31"/>
    </row>
    <row r="65" spans="1:12" s="22" customFormat="1" ht="14.25">
      <c r="A65" s="187" t="s">
        <v>647</v>
      </c>
      <c r="B65" s="174" t="s">
        <v>674</v>
      </c>
      <c r="C65" s="46"/>
      <c r="D65" s="46"/>
      <c r="E65" s="46"/>
      <c r="F65" s="46"/>
      <c r="G65" s="46"/>
      <c r="H65" s="191">
        <f t="shared" si="0"/>
        <v>0</v>
      </c>
      <c r="I65" s="30"/>
      <c r="J65" s="30"/>
      <c r="K65" s="31"/>
      <c r="L65" s="31"/>
    </row>
    <row r="66" spans="1:12" s="22" customFormat="1" ht="28.5">
      <c r="A66" s="187" t="s">
        <v>648</v>
      </c>
      <c r="B66" s="174" t="s">
        <v>675</v>
      </c>
      <c r="C66" s="46"/>
      <c r="D66" s="46"/>
      <c r="E66" s="46"/>
      <c r="F66" s="46"/>
      <c r="G66" s="46"/>
      <c r="H66" s="191">
        <f t="shared" si="0"/>
        <v>0</v>
      </c>
      <c r="I66" s="30"/>
      <c r="J66" s="30"/>
      <c r="K66" s="31"/>
      <c r="L66" s="31"/>
    </row>
    <row r="67" spans="1:12" s="22" customFormat="1" ht="14.25">
      <c r="A67" s="187" t="s">
        <v>649</v>
      </c>
      <c r="B67" s="174" t="s">
        <v>34</v>
      </c>
      <c r="C67" s="46"/>
      <c r="D67" s="46"/>
      <c r="E67" s="46"/>
      <c r="F67" s="46"/>
      <c r="G67" s="46"/>
      <c r="H67" s="191">
        <f t="shared" si="0"/>
        <v>0</v>
      </c>
      <c r="I67" s="30"/>
      <c r="J67" s="30"/>
      <c r="K67" s="31"/>
      <c r="L67" s="31"/>
    </row>
    <row r="68" spans="1:12" s="22" customFormat="1" ht="14.25">
      <c r="A68" s="187" t="s">
        <v>650</v>
      </c>
      <c r="B68" s="174" t="s">
        <v>676</v>
      </c>
      <c r="C68" s="46"/>
      <c r="D68" s="46"/>
      <c r="E68" s="46"/>
      <c r="F68" s="46"/>
      <c r="G68" s="46"/>
      <c r="H68" s="191">
        <f t="shared" si="0"/>
        <v>0</v>
      </c>
      <c r="I68" s="30"/>
      <c r="J68" s="30"/>
      <c r="K68" s="31"/>
      <c r="L68" s="31"/>
    </row>
    <row r="69" spans="1:12" s="22" customFormat="1" ht="14.25">
      <c r="A69" s="187" t="s">
        <v>651</v>
      </c>
      <c r="B69" s="174" t="s">
        <v>693</v>
      </c>
      <c r="C69" s="46"/>
      <c r="D69" s="46"/>
      <c r="E69" s="46"/>
      <c r="F69" s="46"/>
      <c r="G69" s="46"/>
      <c r="H69" s="191">
        <f t="shared" si="0"/>
        <v>0</v>
      </c>
      <c r="I69" s="30"/>
      <c r="J69" s="30"/>
      <c r="K69" s="31"/>
      <c r="L69" s="31"/>
    </row>
    <row r="70" spans="1:12" s="22" customFormat="1" ht="14.25">
      <c r="A70" s="187" t="s">
        <v>652</v>
      </c>
      <c r="B70" s="174" t="s">
        <v>35</v>
      </c>
      <c r="C70" s="46"/>
      <c r="D70" s="46"/>
      <c r="E70" s="46"/>
      <c r="F70" s="46"/>
      <c r="G70" s="46"/>
      <c r="H70" s="191">
        <f t="shared" si="0"/>
        <v>0</v>
      </c>
      <c r="I70" s="30"/>
      <c r="J70" s="30"/>
      <c r="K70" s="31"/>
      <c r="L70" s="31"/>
    </row>
    <row r="71" spans="1:12" s="22" customFormat="1" ht="14.25">
      <c r="A71" s="187" t="s">
        <v>653</v>
      </c>
      <c r="B71" s="174" t="s">
        <v>694</v>
      </c>
      <c r="C71" s="46"/>
      <c r="D71" s="46"/>
      <c r="E71" s="46"/>
      <c r="F71" s="46"/>
      <c r="G71" s="46"/>
      <c r="H71" s="191">
        <f t="shared" si="0"/>
        <v>0</v>
      </c>
      <c r="I71" s="30"/>
      <c r="J71" s="30"/>
      <c r="K71" s="31"/>
      <c r="L71" s="31"/>
    </row>
    <row r="72" spans="1:12" s="22" customFormat="1" ht="14.25">
      <c r="A72" s="187" t="s">
        <v>654</v>
      </c>
      <c r="B72" s="174" t="s">
        <v>695</v>
      </c>
      <c r="C72" s="46"/>
      <c r="D72" s="46"/>
      <c r="E72" s="46"/>
      <c r="F72" s="46"/>
      <c r="G72" s="46"/>
      <c r="H72" s="191">
        <f t="shared" si="0"/>
        <v>0</v>
      </c>
      <c r="I72" s="30"/>
      <c r="J72" s="30"/>
      <c r="K72" s="31"/>
      <c r="L72" s="31"/>
    </row>
    <row r="73" spans="1:12" s="22" customFormat="1" ht="15" thickBot="1">
      <c r="A73" s="187" t="s">
        <v>655</v>
      </c>
      <c r="B73" s="174" t="s">
        <v>677</v>
      </c>
      <c r="C73" s="46"/>
      <c r="D73" s="46"/>
      <c r="E73" s="46"/>
      <c r="F73" s="46"/>
      <c r="G73" s="46"/>
      <c r="H73" s="191">
        <f t="shared" si="0"/>
        <v>0</v>
      </c>
      <c r="I73" s="30"/>
      <c r="J73" s="30"/>
      <c r="K73" s="31"/>
      <c r="L73" s="31"/>
    </row>
    <row r="74" spans="1:12" s="230" customFormat="1" ht="30" customHeight="1" thickBot="1">
      <c r="A74" s="915" t="s">
        <v>171</v>
      </c>
      <c r="B74" s="916"/>
      <c r="C74" s="226">
        <f aca="true" t="shared" si="1" ref="C74:H74">SUM(C11:C73)</f>
        <v>0</v>
      </c>
      <c r="D74" s="226">
        <f t="shared" si="1"/>
        <v>0</v>
      </c>
      <c r="E74" s="226">
        <f t="shared" si="1"/>
        <v>0</v>
      </c>
      <c r="F74" s="226">
        <f t="shared" si="1"/>
        <v>0</v>
      </c>
      <c r="G74" s="226">
        <f t="shared" si="1"/>
        <v>0</v>
      </c>
      <c r="H74" s="226">
        <f t="shared" si="1"/>
        <v>0</v>
      </c>
      <c r="I74" s="227">
        <f>C74+D74-E74+F74+G74-H74</f>
        <v>0</v>
      </c>
      <c r="J74" s="228"/>
      <c r="K74" s="229"/>
      <c r="L74" s="229"/>
    </row>
    <row r="75" spans="1:12" ht="15.75" thickBot="1">
      <c r="A75" s="923" t="s">
        <v>36</v>
      </c>
      <c r="B75" s="924"/>
      <c r="C75" s="924"/>
      <c r="D75" s="924"/>
      <c r="E75" s="924"/>
      <c r="F75" s="924"/>
      <c r="G75" s="924"/>
      <c r="H75" s="925"/>
      <c r="I75" s="7"/>
      <c r="J75" s="10"/>
      <c r="K75" s="18"/>
      <c r="L75" s="18"/>
    </row>
    <row r="76" spans="1:12" s="22" customFormat="1" ht="14.25" customHeight="1">
      <c r="A76" s="920" t="s">
        <v>73</v>
      </c>
      <c r="B76" s="917" t="s">
        <v>198</v>
      </c>
      <c r="C76" s="892" t="s">
        <v>502</v>
      </c>
      <c r="D76" s="892" t="s">
        <v>507</v>
      </c>
      <c r="E76" s="892" t="s">
        <v>504</v>
      </c>
      <c r="F76" s="892" t="s">
        <v>505</v>
      </c>
      <c r="G76" s="892" t="s">
        <v>197</v>
      </c>
      <c r="H76" s="909" t="s">
        <v>506</v>
      </c>
      <c r="I76" s="32"/>
      <c r="J76" s="32"/>
      <c r="K76" s="33"/>
      <c r="L76" s="33"/>
    </row>
    <row r="77" spans="1:12" s="22" customFormat="1" ht="14.25" customHeight="1">
      <c r="A77" s="921"/>
      <c r="B77" s="918"/>
      <c r="C77" s="893"/>
      <c r="D77" s="893"/>
      <c r="E77" s="893"/>
      <c r="F77" s="893"/>
      <c r="G77" s="893"/>
      <c r="H77" s="910"/>
      <c r="I77" s="34"/>
      <c r="J77" s="34"/>
      <c r="K77" s="913"/>
      <c r="L77" s="913"/>
    </row>
    <row r="78" spans="1:12" s="22" customFormat="1" ht="15.75" customHeight="1" thickBot="1">
      <c r="A78" s="922"/>
      <c r="B78" s="919"/>
      <c r="C78" s="894"/>
      <c r="D78" s="894"/>
      <c r="E78" s="894"/>
      <c r="F78" s="894"/>
      <c r="G78" s="894"/>
      <c r="H78" s="911"/>
      <c r="I78" s="32"/>
      <c r="J78" s="32"/>
      <c r="K78" s="33"/>
      <c r="L78" s="33"/>
    </row>
    <row r="79" spans="1:12" s="29" customFormat="1" ht="12.75" thickBot="1">
      <c r="A79" s="233">
        <v>1</v>
      </c>
      <c r="B79" s="234">
        <v>2</v>
      </c>
      <c r="C79" s="26">
        <v>3</v>
      </c>
      <c r="D79" s="26">
        <v>4</v>
      </c>
      <c r="E79" s="26">
        <v>5</v>
      </c>
      <c r="F79" s="26">
        <v>6</v>
      </c>
      <c r="G79" s="26">
        <v>7</v>
      </c>
      <c r="H79" s="27" t="s">
        <v>710</v>
      </c>
      <c r="I79" s="28"/>
      <c r="J79" s="28"/>
      <c r="K79" s="28"/>
      <c r="L79" s="28"/>
    </row>
    <row r="80" spans="1:12" s="22" customFormat="1" ht="14.25">
      <c r="A80" s="187" t="s">
        <v>656</v>
      </c>
      <c r="B80" s="174" t="s">
        <v>678</v>
      </c>
      <c r="C80" s="46"/>
      <c r="D80" s="46"/>
      <c r="E80" s="46"/>
      <c r="F80" s="46"/>
      <c r="G80" s="46"/>
      <c r="H80" s="191">
        <f>C80+D80-E80+F80+G80</f>
        <v>0</v>
      </c>
      <c r="I80" s="30"/>
      <c r="J80" s="30"/>
      <c r="K80" s="31"/>
      <c r="L80" s="31"/>
    </row>
    <row r="81" spans="1:12" s="22" customFormat="1" ht="14.25">
      <c r="A81" s="187" t="s">
        <v>657</v>
      </c>
      <c r="B81" s="174" t="s">
        <v>37</v>
      </c>
      <c r="C81" s="46"/>
      <c r="D81" s="46"/>
      <c r="E81" s="46"/>
      <c r="F81" s="46"/>
      <c r="G81" s="46"/>
      <c r="H81" s="191">
        <f>C81+D81-E81+F81+G81</f>
        <v>0</v>
      </c>
      <c r="I81" s="30"/>
      <c r="J81" s="30"/>
      <c r="K81" s="31"/>
      <c r="L81" s="31"/>
    </row>
    <row r="82" spans="1:12" s="22" customFormat="1" ht="14.25">
      <c r="A82" s="187" t="s">
        <v>658</v>
      </c>
      <c r="B82" s="174" t="s">
        <v>679</v>
      </c>
      <c r="C82" s="46"/>
      <c r="D82" s="46"/>
      <c r="E82" s="46"/>
      <c r="F82" s="46"/>
      <c r="G82" s="46"/>
      <c r="H82" s="191">
        <f>C82+D82-E82+F82+G82</f>
        <v>0</v>
      </c>
      <c r="I82" s="30"/>
      <c r="J82" s="30"/>
      <c r="K82" s="31"/>
      <c r="L82" s="31"/>
    </row>
    <row r="83" spans="1:12" s="22" customFormat="1" ht="14.25">
      <c r="A83" s="187" t="s">
        <v>478</v>
      </c>
      <c r="B83" s="174" t="s">
        <v>38</v>
      </c>
      <c r="C83" s="46"/>
      <c r="D83" s="46"/>
      <c r="E83" s="46"/>
      <c r="F83" s="46"/>
      <c r="G83" s="46"/>
      <c r="H83" s="191">
        <f aca="true" t="shared" si="2" ref="H83:H114">C83+D83-E83+F83+G83</f>
        <v>0</v>
      </c>
      <c r="I83" s="30"/>
      <c r="J83" s="30"/>
      <c r="K83" s="31"/>
      <c r="L83" s="31"/>
    </row>
    <row r="84" spans="1:12" s="22" customFormat="1" ht="14.25">
      <c r="A84" s="187" t="s">
        <v>479</v>
      </c>
      <c r="B84" s="174" t="s">
        <v>696</v>
      </c>
      <c r="C84" s="46"/>
      <c r="D84" s="46"/>
      <c r="E84" s="46"/>
      <c r="F84" s="46"/>
      <c r="G84" s="46"/>
      <c r="H84" s="191">
        <f t="shared" si="2"/>
        <v>0</v>
      </c>
      <c r="I84" s="30"/>
      <c r="J84" s="30"/>
      <c r="K84" s="31"/>
      <c r="L84" s="31"/>
    </row>
    <row r="85" spans="1:12" s="22" customFormat="1" ht="14.25">
      <c r="A85" s="187" t="s">
        <v>480</v>
      </c>
      <c r="B85" s="174" t="s">
        <v>39</v>
      </c>
      <c r="C85" s="46"/>
      <c r="D85" s="46"/>
      <c r="E85" s="46"/>
      <c r="F85" s="46"/>
      <c r="G85" s="46"/>
      <c r="H85" s="191">
        <f t="shared" si="2"/>
        <v>0</v>
      </c>
      <c r="I85" s="30"/>
      <c r="J85" s="30"/>
      <c r="K85" s="31"/>
      <c r="L85" s="31"/>
    </row>
    <row r="86" spans="1:12" s="22" customFormat="1" ht="14.25">
      <c r="A86" s="187" t="s">
        <v>659</v>
      </c>
      <c r="B86" s="174" t="s">
        <v>697</v>
      </c>
      <c r="C86" s="46"/>
      <c r="D86" s="46"/>
      <c r="E86" s="46"/>
      <c r="F86" s="46"/>
      <c r="G86" s="46"/>
      <c r="H86" s="191">
        <f t="shared" si="2"/>
        <v>0</v>
      </c>
      <c r="I86" s="30"/>
      <c r="J86" s="30"/>
      <c r="K86" s="31"/>
      <c r="L86" s="31"/>
    </row>
    <row r="87" spans="1:12" s="22" customFormat="1" ht="14.25">
      <c r="A87" s="187" t="s">
        <v>660</v>
      </c>
      <c r="B87" s="174" t="s">
        <v>40</v>
      </c>
      <c r="C87" s="46"/>
      <c r="D87" s="46"/>
      <c r="E87" s="46"/>
      <c r="F87" s="46"/>
      <c r="G87" s="46"/>
      <c r="H87" s="191">
        <f t="shared" si="2"/>
        <v>0</v>
      </c>
      <c r="I87" s="30"/>
      <c r="J87" s="30"/>
      <c r="K87" s="31"/>
      <c r="L87" s="31"/>
    </row>
    <row r="88" spans="1:12" s="22" customFormat="1" ht="14.25">
      <c r="A88" s="187" t="s">
        <v>661</v>
      </c>
      <c r="B88" s="174" t="s">
        <v>680</v>
      </c>
      <c r="C88" s="46"/>
      <c r="D88" s="46"/>
      <c r="E88" s="46"/>
      <c r="F88" s="46"/>
      <c r="G88" s="46"/>
      <c r="H88" s="191">
        <f t="shared" si="2"/>
        <v>0</v>
      </c>
      <c r="I88" s="30"/>
      <c r="J88" s="30"/>
      <c r="K88" s="31"/>
      <c r="L88" s="31"/>
    </row>
    <row r="89" spans="1:12" s="22" customFormat="1" ht="14.25">
      <c r="A89" s="187" t="s">
        <v>482</v>
      </c>
      <c r="B89" s="174" t="s">
        <v>698</v>
      </c>
      <c r="C89" s="46"/>
      <c r="D89" s="46"/>
      <c r="E89" s="46"/>
      <c r="F89" s="46"/>
      <c r="G89" s="46"/>
      <c r="H89" s="191">
        <f t="shared" si="2"/>
        <v>0</v>
      </c>
      <c r="I89" s="30"/>
      <c r="J89" s="30"/>
      <c r="K89" s="31"/>
      <c r="L89" s="31"/>
    </row>
    <row r="90" spans="1:12" s="22" customFormat="1" ht="14.25">
      <c r="A90" s="187" t="s">
        <v>681</v>
      </c>
      <c r="B90" s="174" t="s">
        <v>699</v>
      </c>
      <c r="C90" s="46"/>
      <c r="D90" s="46"/>
      <c r="E90" s="46"/>
      <c r="F90" s="46"/>
      <c r="G90" s="46"/>
      <c r="H90" s="191">
        <f t="shared" si="2"/>
        <v>0</v>
      </c>
      <c r="I90" s="30"/>
      <c r="J90" s="30"/>
      <c r="K90" s="31"/>
      <c r="L90" s="31"/>
    </row>
    <row r="91" spans="1:12" s="22" customFormat="1" ht="14.25">
      <c r="A91" s="187" t="s">
        <v>481</v>
      </c>
      <c r="B91" s="174" t="s">
        <v>700</v>
      </c>
      <c r="C91" s="46"/>
      <c r="D91" s="46"/>
      <c r="E91" s="46"/>
      <c r="F91" s="46"/>
      <c r="G91" s="46"/>
      <c r="H91" s="191">
        <f t="shared" si="2"/>
        <v>0</v>
      </c>
      <c r="I91" s="30"/>
      <c r="J91" s="30"/>
      <c r="K91" s="31"/>
      <c r="L91" s="31"/>
    </row>
    <row r="92" spans="1:12" s="22" customFormat="1" ht="14.25">
      <c r="A92" s="187" t="s">
        <v>483</v>
      </c>
      <c r="B92" s="174" t="s">
        <v>701</v>
      </c>
      <c r="C92" s="46"/>
      <c r="D92" s="46"/>
      <c r="E92" s="46"/>
      <c r="F92" s="46"/>
      <c r="G92" s="46"/>
      <c r="H92" s="191">
        <f t="shared" si="2"/>
        <v>0</v>
      </c>
      <c r="I92" s="30"/>
      <c r="J92" s="30"/>
      <c r="K92" s="31"/>
      <c r="L92" s="31"/>
    </row>
    <row r="93" spans="1:12" s="22" customFormat="1" ht="14.25">
      <c r="A93" s="187" t="s">
        <v>662</v>
      </c>
      <c r="B93" s="174" t="s">
        <v>41</v>
      </c>
      <c r="C93" s="46"/>
      <c r="D93" s="46"/>
      <c r="E93" s="46"/>
      <c r="F93" s="46"/>
      <c r="G93" s="46"/>
      <c r="H93" s="191">
        <f t="shared" si="2"/>
        <v>0</v>
      </c>
      <c r="I93" s="30"/>
      <c r="J93" s="30"/>
      <c r="K93" s="31"/>
      <c r="L93" s="31"/>
    </row>
    <row r="94" spans="1:12" s="22" customFormat="1" ht="14.25">
      <c r="A94" s="187" t="s">
        <v>682</v>
      </c>
      <c r="B94" s="174" t="s">
        <v>692</v>
      </c>
      <c r="C94" s="46"/>
      <c r="D94" s="46"/>
      <c r="E94" s="46"/>
      <c r="F94" s="46"/>
      <c r="G94" s="46"/>
      <c r="H94" s="191">
        <f t="shared" si="2"/>
        <v>0</v>
      </c>
      <c r="I94" s="30"/>
      <c r="J94" s="30"/>
      <c r="K94" s="31"/>
      <c r="L94" s="31"/>
    </row>
    <row r="95" spans="1:12" s="22" customFormat="1" ht="14.25">
      <c r="A95" s="187" t="s">
        <v>683</v>
      </c>
      <c r="B95" s="174" t="s">
        <v>691</v>
      </c>
      <c r="C95" s="46"/>
      <c r="D95" s="46"/>
      <c r="E95" s="46"/>
      <c r="F95" s="46"/>
      <c r="G95" s="46"/>
      <c r="H95" s="191">
        <f t="shared" si="2"/>
        <v>0</v>
      </c>
      <c r="I95" s="30"/>
      <c r="J95" s="30"/>
      <c r="K95" s="31"/>
      <c r="L95" s="31"/>
    </row>
    <row r="96" spans="1:12" s="22" customFormat="1" ht="14.25">
      <c r="A96" s="187" t="s">
        <v>684</v>
      </c>
      <c r="B96" s="174" t="s">
        <v>690</v>
      </c>
      <c r="C96" s="46"/>
      <c r="D96" s="46"/>
      <c r="E96" s="46"/>
      <c r="F96" s="46"/>
      <c r="G96" s="46"/>
      <c r="H96" s="191">
        <f t="shared" si="2"/>
        <v>0</v>
      </c>
      <c r="I96" s="30"/>
      <c r="J96" s="30"/>
      <c r="K96" s="31"/>
      <c r="L96" s="31"/>
    </row>
    <row r="97" spans="1:12" s="22" customFormat="1" ht="14.25">
      <c r="A97" s="187" t="s">
        <v>685</v>
      </c>
      <c r="B97" s="174" t="s">
        <v>702</v>
      </c>
      <c r="C97" s="46"/>
      <c r="D97" s="46"/>
      <c r="E97" s="46"/>
      <c r="F97" s="46"/>
      <c r="G97" s="46"/>
      <c r="H97" s="191">
        <f t="shared" si="2"/>
        <v>0</v>
      </c>
      <c r="I97" s="30"/>
      <c r="J97" s="30"/>
      <c r="K97" s="31"/>
      <c r="L97" s="31"/>
    </row>
    <row r="98" spans="1:12" s="22" customFormat="1" ht="14.25">
      <c r="A98" s="187" t="s">
        <v>663</v>
      </c>
      <c r="B98" s="174" t="s">
        <v>42</v>
      </c>
      <c r="C98" s="46"/>
      <c r="D98" s="46"/>
      <c r="E98" s="46"/>
      <c r="F98" s="46"/>
      <c r="G98" s="46"/>
      <c r="H98" s="191">
        <f t="shared" si="2"/>
        <v>0</v>
      </c>
      <c r="I98" s="30"/>
      <c r="J98" s="30"/>
      <c r="K98" s="31"/>
      <c r="L98" s="31"/>
    </row>
    <row r="99" spans="1:12" s="22" customFormat="1" ht="14.25">
      <c r="A99" s="187" t="s">
        <v>484</v>
      </c>
      <c r="B99" s="174" t="s">
        <v>703</v>
      </c>
      <c r="C99" s="46"/>
      <c r="D99" s="46"/>
      <c r="E99" s="46"/>
      <c r="F99" s="46"/>
      <c r="G99" s="46"/>
      <c r="H99" s="191">
        <f t="shared" si="2"/>
        <v>0</v>
      </c>
      <c r="I99" s="30"/>
      <c r="J99" s="30"/>
      <c r="K99" s="31"/>
      <c r="L99" s="31"/>
    </row>
    <row r="100" spans="1:12" s="22" customFormat="1" ht="14.25">
      <c r="A100" s="187" t="s">
        <v>664</v>
      </c>
      <c r="B100" s="174" t="s">
        <v>689</v>
      </c>
      <c r="C100" s="46"/>
      <c r="D100" s="46"/>
      <c r="E100" s="46"/>
      <c r="F100" s="46"/>
      <c r="G100" s="46"/>
      <c r="H100" s="191">
        <f t="shared" si="2"/>
        <v>0</v>
      </c>
      <c r="I100" s="30"/>
      <c r="J100" s="30"/>
      <c r="K100" s="31"/>
      <c r="L100" s="31"/>
    </row>
    <row r="101" spans="1:12" s="22" customFormat="1" ht="14.25">
      <c r="A101" s="187" t="s">
        <v>686</v>
      </c>
      <c r="B101" s="174" t="s">
        <v>704</v>
      </c>
      <c r="C101" s="46"/>
      <c r="D101" s="46"/>
      <c r="E101" s="46"/>
      <c r="F101" s="46"/>
      <c r="G101" s="46"/>
      <c r="H101" s="191">
        <f t="shared" si="2"/>
        <v>0</v>
      </c>
      <c r="I101" s="30"/>
      <c r="J101" s="30"/>
      <c r="K101" s="31"/>
      <c r="L101" s="31"/>
    </row>
    <row r="102" spans="1:12" s="22" customFormat="1" ht="14.25">
      <c r="A102" s="187" t="s">
        <v>665</v>
      </c>
      <c r="B102" s="174" t="s">
        <v>43</v>
      </c>
      <c r="C102" s="46"/>
      <c r="D102" s="46"/>
      <c r="E102" s="46"/>
      <c r="F102" s="46"/>
      <c r="G102" s="46"/>
      <c r="H102" s="191">
        <f t="shared" si="2"/>
        <v>0</v>
      </c>
      <c r="I102" s="30"/>
      <c r="J102" s="30"/>
      <c r="K102" s="31"/>
      <c r="L102" s="31"/>
    </row>
    <row r="103" spans="1:12" s="22" customFormat="1" ht="14.25">
      <c r="A103" s="187" t="s">
        <v>666</v>
      </c>
      <c r="B103" s="174" t="s">
        <v>705</v>
      </c>
      <c r="C103" s="46"/>
      <c r="D103" s="46"/>
      <c r="E103" s="46"/>
      <c r="F103" s="46"/>
      <c r="G103" s="46"/>
      <c r="H103" s="191">
        <f t="shared" si="2"/>
        <v>0</v>
      </c>
      <c r="I103" s="30"/>
      <c r="J103" s="30"/>
      <c r="K103" s="31"/>
      <c r="L103" s="31"/>
    </row>
    <row r="104" spans="1:12" s="22" customFormat="1" ht="14.25">
      <c r="A104" s="187" t="s">
        <v>485</v>
      </c>
      <c r="B104" s="174" t="s">
        <v>706</v>
      </c>
      <c r="C104" s="46"/>
      <c r="D104" s="46"/>
      <c r="E104" s="46"/>
      <c r="F104" s="46"/>
      <c r="G104" s="46"/>
      <c r="H104" s="191">
        <f t="shared" si="2"/>
        <v>0</v>
      </c>
      <c r="I104" s="30"/>
      <c r="J104" s="30"/>
      <c r="K104" s="31"/>
      <c r="L104" s="31"/>
    </row>
    <row r="105" spans="1:12" s="22" customFormat="1" ht="28.5">
      <c r="A105" s="187" t="s">
        <v>667</v>
      </c>
      <c r="B105" s="174" t="s">
        <v>707</v>
      </c>
      <c r="C105" s="46"/>
      <c r="D105" s="46"/>
      <c r="E105" s="46"/>
      <c r="F105" s="46"/>
      <c r="G105" s="46"/>
      <c r="H105" s="191">
        <f t="shared" si="2"/>
        <v>0</v>
      </c>
      <c r="I105" s="30"/>
      <c r="J105" s="30"/>
      <c r="K105" s="31"/>
      <c r="L105" s="31"/>
    </row>
    <row r="106" spans="1:12" s="22" customFormat="1" ht="28.5">
      <c r="A106" s="187" t="s">
        <v>687</v>
      </c>
      <c r="B106" s="174" t="s">
        <v>44</v>
      </c>
      <c r="C106" s="46"/>
      <c r="D106" s="46"/>
      <c r="E106" s="46"/>
      <c r="F106" s="46"/>
      <c r="G106" s="46"/>
      <c r="H106" s="191">
        <f t="shared" si="2"/>
        <v>0</v>
      </c>
      <c r="I106" s="30"/>
      <c r="J106" s="30"/>
      <c r="K106" s="31"/>
      <c r="L106" s="31"/>
    </row>
    <row r="107" spans="1:12" s="22" customFormat="1" ht="14.25">
      <c r="A107" s="187" t="s">
        <v>688</v>
      </c>
      <c r="B107" s="174" t="s">
        <v>45</v>
      </c>
      <c r="C107" s="46"/>
      <c r="D107" s="46"/>
      <c r="E107" s="46"/>
      <c r="F107" s="46"/>
      <c r="G107" s="46"/>
      <c r="H107" s="191">
        <f t="shared" si="2"/>
        <v>0</v>
      </c>
      <c r="I107" s="30"/>
      <c r="J107" s="30"/>
      <c r="K107" s="31"/>
      <c r="L107" s="31"/>
    </row>
    <row r="108" spans="1:12" s="22" customFormat="1" ht="15" customHeight="1">
      <c r="A108" s="187" t="s">
        <v>668</v>
      </c>
      <c r="B108" s="174" t="s">
        <v>708</v>
      </c>
      <c r="C108" s="46"/>
      <c r="D108" s="46"/>
      <c r="E108" s="46"/>
      <c r="F108" s="46"/>
      <c r="G108" s="46"/>
      <c r="H108" s="191">
        <f t="shared" si="2"/>
        <v>0</v>
      </c>
      <c r="I108" s="30"/>
      <c r="J108" s="30"/>
      <c r="K108" s="31"/>
      <c r="L108" s="31"/>
    </row>
    <row r="109" spans="1:12" s="22" customFormat="1" ht="14.25">
      <c r="A109" s="187" t="s">
        <v>669</v>
      </c>
      <c r="B109" s="174" t="s">
        <v>46</v>
      </c>
      <c r="C109" s="46"/>
      <c r="D109" s="46"/>
      <c r="E109" s="46"/>
      <c r="F109" s="46"/>
      <c r="G109" s="46"/>
      <c r="H109" s="191">
        <f t="shared" si="2"/>
        <v>0</v>
      </c>
      <c r="I109" s="30"/>
      <c r="J109" s="30"/>
      <c r="K109" s="31"/>
      <c r="L109" s="31"/>
    </row>
    <row r="110" spans="1:12" ht="14.25">
      <c r="A110" s="187" t="s">
        <v>208</v>
      </c>
      <c r="B110" s="179" t="s">
        <v>203</v>
      </c>
      <c r="C110" s="193"/>
      <c r="D110" s="4"/>
      <c r="E110" s="4"/>
      <c r="F110" s="3"/>
      <c r="G110" s="4"/>
      <c r="H110" s="191">
        <f t="shared" si="2"/>
        <v>0</v>
      </c>
      <c r="I110" s="15"/>
      <c r="J110" s="15"/>
      <c r="K110" s="20"/>
      <c r="L110" s="20"/>
    </row>
    <row r="111" spans="1:12" ht="14.25">
      <c r="A111" s="187" t="s">
        <v>209</v>
      </c>
      <c r="B111" s="179" t="s">
        <v>204</v>
      </c>
      <c r="C111" s="193"/>
      <c r="D111" s="4"/>
      <c r="E111" s="4"/>
      <c r="F111" s="3"/>
      <c r="G111" s="4"/>
      <c r="H111" s="191">
        <f t="shared" si="2"/>
        <v>0</v>
      </c>
      <c r="I111" s="15"/>
      <c r="J111" s="15"/>
      <c r="K111" s="20"/>
      <c r="L111" s="20"/>
    </row>
    <row r="112" spans="1:12" ht="14.25">
      <c r="A112" s="187" t="s">
        <v>210</v>
      </c>
      <c r="B112" s="179" t="s">
        <v>205</v>
      </c>
      <c r="C112" s="193"/>
      <c r="D112" s="4"/>
      <c r="E112" s="4"/>
      <c r="F112" s="3"/>
      <c r="G112" s="4"/>
      <c r="H112" s="191">
        <f t="shared" si="2"/>
        <v>0</v>
      </c>
      <c r="I112" s="15"/>
      <c r="J112" s="15"/>
      <c r="K112" s="20"/>
      <c r="L112" s="20"/>
    </row>
    <row r="113" spans="1:12" ht="14.25">
      <c r="A113" s="187" t="s">
        <v>211</v>
      </c>
      <c r="B113" s="179" t="s">
        <v>206</v>
      </c>
      <c r="C113" s="193"/>
      <c r="D113" s="4"/>
      <c r="E113" s="4"/>
      <c r="F113" s="3"/>
      <c r="G113" s="4"/>
      <c r="H113" s="191">
        <f t="shared" si="2"/>
        <v>0</v>
      </c>
      <c r="I113" s="15"/>
      <c r="J113" s="15"/>
      <c r="K113" s="20"/>
      <c r="L113" s="20"/>
    </row>
    <row r="114" spans="1:12" ht="15.75" thickBot="1">
      <c r="A114" s="188" t="s">
        <v>212</v>
      </c>
      <c r="B114" s="180" t="s">
        <v>207</v>
      </c>
      <c r="C114" s="194"/>
      <c r="D114" s="194"/>
      <c r="E114" s="195"/>
      <c r="F114" s="5"/>
      <c r="G114" s="5"/>
      <c r="H114" s="191">
        <f t="shared" si="2"/>
        <v>0</v>
      </c>
      <c r="I114" s="11"/>
      <c r="J114" s="11"/>
      <c r="K114" s="20"/>
      <c r="L114" s="20"/>
    </row>
    <row r="115" spans="1:12" s="22" customFormat="1" ht="27.75" customHeight="1" thickBot="1">
      <c r="A115" s="915" t="s">
        <v>171</v>
      </c>
      <c r="B115" s="916"/>
      <c r="C115" s="224">
        <f aca="true" t="shared" si="3" ref="C115:H115">SUM(C80:C114)</f>
        <v>0</v>
      </c>
      <c r="D115" s="224">
        <f t="shared" si="3"/>
        <v>0</v>
      </c>
      <c r="E115" s="224">
        <f t="shared" si="3"/>
        <v>0</v>
      </c>
      <c r="F115" s="224">
        <f t="shared" si="3"/>
        <v>0</v>
      </c>
      <c r="G115" s="224">
        <f t="shared" si="3"/>
        <v>0</v>
      </c>
      <c r="H115" s="224">
        <f t="shared" si="3"/>
        <v>0</v>
      </c>
      <c r="I115" s="190">
        <f>H115-C115+D115-E115+F115+G115</f>
        <v>0</v>
      </c>
      <c r="J115" s="225"/>
      <c r="K115" s="33"/>
      <c r="L115" s="31"/>
    </row>
    <row r="116" spans="9:10" ht="24" customHeight="1">
      <c r="I116" s="18"/>
      <c r="J116" s="18"/>
    </row>
    <row r="117" spans="2:8" ht="15">
      <c r="B117" s="182"/>
      <c r="C117" s="17"/>
      <c r="D117" s="17"/>
      <c r="E117" s="17"/>
      <c r="F117" s="905"/>
      <c r="G117" s="905"/>
      <c r="H117" s="21"/>
    </row>
    <row r="118" spans="2:8" ht="15">
      <c r="B118" s="16" t="s">
        <v>223</v>
      </c>
      <c r="C118" s="904"/>
      <c r="D118" s="904"/>
      <c r="E118" s="904"/>
      <c r="F118" s="904"/>
      <c r="G118" s="904" t="s">
        <v>228</v>
      </c>
      <c r="H118" s="904"/>
    </row>
    <row r="119" spans="7:10" ht="14.25">
      <c r="G119" s="8"/>
      <c r="H119" s="9"/>
      <c r="I119" s="9"/>
      <c r="J119" s="9"/>
    </row>
    <row r="120" spans="7:10" ht="14.25">
      <c r="G120" s="8"/>
      <c r="H120" s="9"/>
      <c r="I120" s="9"/>
      <c r="J120" s="9"/>
    </row>
    <row r="121" spans="7:10" ht="14.25">
      <c r="G121" s="8"/>
      <c r="H121" s="9"/>
      <c r="I121" s="9"/>
      <c r="J121" s="9"/>
    </row>
    <row r="122" spans="7:10" ht="14.25">
      <c r="G122" s="19"/>
      <c r="H122" s="12"/>
      <c r="I122" s="12"/>
      <c r="J122" s="12"/>
    </row>
  </sheetData>
  <sheetProtection selectLockedCells="1"/>
  <mergeCells count="29">
    <mergeCell ref="K77:L77"/>
    <mergeCell ref="K8:L8"/>
    <mergeCell ref="A115:B115"/>
    <mergeCell ref="A74:B74"/>
    <mergeCell ref="F7:F9"/>
    <mergeCell ref="B7:B9"/>
    <mergeCell ref="B76:B78"/>
    <mergeCell ref="A76:A78"/>
    <mergeCell ref="E76:E78"/>
    <mergeCell ref="A75:H75"/>
    <mergeCell ref="C118:F118"/>
    <mergeCell ref="G118:H118"/>
    <mergeCell ref="F117:G117"/>
    <mergeCell ref="A7:A9"/>
    <mergeCell ref="G76:G78"/>
    <mergeCell ref="H76:H78"/>
    <mergeCell ref="D76:D78"/>
    <mergeCell ref="A2:F2"/>
    <mergeCell ref="G1:H1"/>
    <mergeCell ref="G7:G9"/>
    <mergeCell ref="H7:H9"/>
    <mergeCell ref="A3:H3"/>
    <mergeCell ref="A4:H4"/>
    <mergeCell ref="A6:H6"/>
    <mergeCell ref="F76:F78"/>
    <mergeCell ref="C7:C9"/>
    <mergeCell ref="D7:D9"/>
    <mergeCell ref="E7:E9"/>
    <mergeCell ref="C76:C78"/>
  </mergeCells>
  <printOptions/>
  <pageMargins left="0.4330708661417323" right="0.4724409448818898" top="0.11811023622047245" bottom="0.11811023622047245" header="0.15748031496062992" footer="0.1181102362204724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Admir Hrapo</dc:creator>
  <cp:keywords/>
  <dc:description/>
  <cp:lastModifiedBy>anto.krajina</cp:lastModifiedBy>
  <cp:lastPrinted>2012-02-01T10:12:29Z</cp:lastPrinted>
  <dcterms:created xsi:type="dcterms:W3CDTF">2007-02-07T19:45:36Z</dcterms:created>
  <dcterms:modified xsi:type="dcterms:W3CDTF">2012-02-16T09:40:28Z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