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B0E433F4-62C5-412C-B7CD-63F3C6BCE4D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<sst xmlns="http://schemas.openxmlformats.org/spreadsheetml/2006/main" count="550" uniqueCount="263">
  <si>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</si>
  <si>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</si>
  <si>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</si>
  <si>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</si>
  <si>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</si>
  <si>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</si>
  <si>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</si>
  <si>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</si>
  <si>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</si>
  <si>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</si>
  <si>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</si>
  <si>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</si>
  <si>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</si>
  <si>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</si>
  <si>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</si>
  <si>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</si>
  <si>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</si>
  <si>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</si>
  <si>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</si>
  <si>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</si>
  <si>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</si>
  <si>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</si>
  <si>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</si>
  <si>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</si>
  <si>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</si>
  <si>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</si>
  <si>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</si>
  <si>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</si>
  <si>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</si>
  <si>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</si>
  <si>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</si>
  <si>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</si>
  <si>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</si>
  <si>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</si>
  <si>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</si>
  <si>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</si>
  <si>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</si>
  <si>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</si>
  <si>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</si>
  <si>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</si>
  <si>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</si>
  <si>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</si>
  <si>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</si>
  <si>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</si>
  <si>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</si>
  <si>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</si>
  <si>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</si>
  <si>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</si>
  <si>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</si>
  <si>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</si>
  <si>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</si>
  <si>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</si>
  <si>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</si>
  <si>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</si>
  <si>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</si>
  <si>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</si>
  <si>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</si>
  <si>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</si>
  <si>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</si>
  <si>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</si>
  <si>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</si>
  <si>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</si>
  <si>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</si>
  <si>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</si>
  <si>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</si>
  <si>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</si>
  <si>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</si>
  <si>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</si>
  <si>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</si>
  <si>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</si>
  <si>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</si>
  <si>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</si>
  <si>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</si>
  <si>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</si>
  <si>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</si>
  <si>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</si>
  <si>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</si>
  <si>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</si>
  <si>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</si>
  <si>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</si>
  <si>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</si>
  <si>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</si>
  <si>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</si>
  <si>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</si>
  <si>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</si>
  <si>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</si>
  <si>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</si>
  <si>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</si>
  <si>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</si>
  <si>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</si>
  <si>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</si>
  <si>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</si>
  <si>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</si>
  <si>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</si>
  <si>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</si>
  <si>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</si>
  <si>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</si>
  <si>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</si>
  <si>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</si>
  <si>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</si>
  <si>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</si>
  <si>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</si>
  <si>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</si>
  <si>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</si>
  <si>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</si>
  <si>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</si>
  <si>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</si>
  <si>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</si>
  <si>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</si>
  <si>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</si>
  <si>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</si>
  <si>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</si>
  <si>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</si>
  <si>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</si>
  <si>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</si>
  <si>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</si>
  <si>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</si>
  <si>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</si>
  <si>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</si>
  <si>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</si>
  <si>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</si>
  <si>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</si>
  <si>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</si>
  <si>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</si>
  <si>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</si>
  <si>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</si>
  <si>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</si>
  <si>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</si>
  <si>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</si>
  <si>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</si>
  <si>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</si>
  <si>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</si>
  <si>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</si>
  <si>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</si>
  <si>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</si>
  <si>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</si>
  <si>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</si>
  <si>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</si>
  <si>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</si>
  <si>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</si>
  <si>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</si>
  <si>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</si>
  <si>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</si>
  <si>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</si>
  <si>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</si>
  <si>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</si>
  <si>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</si>
  <si>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</si>
  <si>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</si>
  <si>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</si>
  <si>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</si>
  <si>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</si>
  <si>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</si>
  <si>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</si>
  <si>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</si>
  <si>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</si>
  <si>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</si>
  <si>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</si>
  <si>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</si>
  <si>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</si>
  <si>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</si>
  <si>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</si>
  <si>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</si>
  <si>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</si>
  <si>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</si>
  <si>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</si>
  <si>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</si>
  <si>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</si>
  <si>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</si>
  <si>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</si>
  <si>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</si>
  <si>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</si>
  <si>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</si>
  <si>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</si>
  <si>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</si>
  <si>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</si>
  <si>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</si>
  <si>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</si>
  <si>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</si>
  <si>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</si>
  <si>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</si>
  <si>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</si>
  <si>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</si>
  <si>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</si>
  <si>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</si>
  <si>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</si>
  <si>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</si>
  <si>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</si>
  <si>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</si>
  <si>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</si>
  <si>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</si>
  <si>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</si>
  <si>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</si>
  <si>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</si>
  <si>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</si>
  <si>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</si>
  <si>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</si>
  <si>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</si>
  <si>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</si>
  <si>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</si>
  <si>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</si>
  <si>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</si>
  <si>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</si>
  <si>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</si>
  <si>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</si>
  <si>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</si>
  <si>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</si>
  <si>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</si>
  <si>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</si>
  <si>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</si>
  <si>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</si>
  <si>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</si>
  <si>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</si>
  <si>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</si>
  <si>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</si>
  <si>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</si>
  <si>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</si>
  <si>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</si>
  <si>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</si>
  <si>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</si>
  <si>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</si>
  <si>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</si>
  <si>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</si>
  <si>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</si>
  <si>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</si>
  <si>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</si>
  <si>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</si>
  <si>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</si>
  <si>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</si>
  <si>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</si>
  <si>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</si>
  <si>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</si>
  <si>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</si>
  <si>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</si>
  <si>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</si>
  <si>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</si>
  <si>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</si>
  <si>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</si>
  <si>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</si>
  <si>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</si>
  <si>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</si>
  <si>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</si>
  <si>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</si>
  <si>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</si>
  <si>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</si>
  <si>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</si>
  <si>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</si>
  <si>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</si>
  <si>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</si>
  <si>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</si>
  <si>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</si>
  <si>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</si>
  <si>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</si>
  <si>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</si>
  <si>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</si>
  <si>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</si>
  <si>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</si>
  <si>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UKUPNO POVUČENO DO 31.03.2025.</t>
  </si>
  <si>
    <t>%  DO 31.03.2025.</t>
  </si>
  <si>
    <t>26.04.2023. 30.07.2028.</t>
  </si>
  <si>
    <t>Projekat unapredjenja geoprostorne infrastruture i procjene vrijednosti nekretnina - IBRD 96760 (FBiH)</t>
  </si>
  <si>
    <t>27.03.2025.</t>
  </si>
  <si>
    <t>31.01.2030.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</si>
</sst>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9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6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7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zoomScaleNormal="100" workbookViewId="0">
      <pane ySplit="3" topLeftCell="A4" activePane="bottomLeft" state="frozen"/>
      <selection pane="bottomLeft" activeCell="I25" sqref="I2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38" t="s">
        <v>25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s="1" customFormat="1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</row>
    <row r="3" spans="1:13" s="1" customFormat="1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13" x14ac:dyDescent="0.25">
      <c r="A4" s="328" t="s">
        <v>15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18037593.129999999</v>
      </c>
      <c r="K5" s="9">
        <f>J5/I5</f>
        <v>0.60125310433333334</v>
      </c>
      <c r="L5" s="10">
        <v>1301518.47</v>
      </c>
      <c r="M5" s="72"/>
    </row>
    <row r="6" spans="1:13" ht="36" x14ac:dyDescent="0.25">
      <c r="A6" s="99">
        <v>2</v>
      </c>
      <c r="B6" s="100" t="s">
        <v>17</v>
      </c>
      <c r="C6" s="335" t="s">
        <v>162</v>
      </c>
      <c r="D6" s="335" t="s">
        <v>154</v>
      </c>
      <c r="E6" s="335" t="s">
        <v>155</v>
      </c>
      <c r="F6" s="324" t="s">
        <v>22</v>
      </c>
      <c r="G6" s="322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36"/>
      <c r="D7" s="336"/>
      <c r="E7" s="336"/>
      <c r="F7" s="324"/>
      <c r="G7" s="322"/>
      <c r="H7" s="94" t="s">
        <v>23</v>
      </c>
      <c r="I7" s="7">
        <v>33600000</v>
      </c>
      <c r="J7" s="7">
        <v>17032698.039999999</v>
      </c>
      <c r="K7" s="2">
        <f>J7/I7</f>
        <v>0.50692553690476183</v>
      </c>
      <c r="L7" s="7">
        <v>0</v>
      </c>
      <c r="M7" s="68"/>
    </row>
    <row r="8" spans="1:13" x14ac:dyDescent="0.25">
      <c r="A8" s="30"/>
      <c r="B8" s="102" t="s">
        <v>13</v>
      </c>
      <c r="C8" s="336"/>
      <c r="D8" s="336"/>
      <c r="E8" s="336"/>
      <c r="F8" s="324"/>
      <c r="G8" s="322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37"/>
      <c r="D9" s="337"/>
      <c r="E9" s="337"/>
      <c r="F9" s="325"/>
      <c r="G9" s="323"/>
      <c r="H9" s="103" t="s">
        <v>23</v>
      </c>
      <c r="I9" s="8">
        <f>I7+I8</f>
        <v>56000000</v>
      </c>
      <c r="J9" s="8">
        <f>J7+J8</f>
        <v>23165119.34</v>
      </c>
      <c r="K9" s="3">
        <f t="shared" si="0"/>
        <v>0.41366284535714287</v>
      </c>
      <c r="L9" s="8">
        <f>L7+L8</f>
        <v>-683578.7</v>
      </c>
      <c r="M9" s="72"/>
    </row>
    <row r="10" spans="1:13" ht="24" customHeight="1" x14ac:dyDescent="0.25">
      <c r="A10" s="30">
        <v>3</v>
      </c>
      <c r="B10" s="200" t="s">
        <v>207</v>
      </c>
      <c r="C10" s="318" t="s">
        <v>119</v>
      </c>
      <c r="D10" s="319"/>
      <c r="E10" s="319"/>
      <c r="F10" s="331" t="s">
        <v>208</v>
      </c>
      <c r="G10" s="332" t="s">
        <v>209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304"/>
      <c r="D11" s="307"/>
      <c r="E11" s="307"/>
      <c r="F11" s="320"/>
      <c r="G11" s="333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304"/>
      <c r="D12" s="307"/>
      <c r="E12" s="307"/>
      <c r="F12" s="320"/>
      <c r="G12" s="333"/>
      <c r="H12" s="94" t="s">
        <v>23</v>
      </c>
      <c r="I12" s="196">
        <v>26500000</v>
      </c>
      <c r="J12" s="7">
        <v>3066250</v>
      </c>
      <c r="K12" s="2">
        <f t="shared" ref="K12:K13" si="1">J12/I12</f>
        <v>0.11570754716981133</v>
      </c>
      <c r="L12" s="7">
        <v>0</v>
      </c>
      <c r="M12" s="68"/>
    </row>
    <row r="13" spans="1:13" x14ac:dyDescent="0.25">
      <c r="A13" s="35"/>
      <c r="B13" s="202" t="s">
        <v>14</v>
      </c>
      <c r="C13" s="305"/>
      <c r="D13" s="308"/>
      <c r="E13" s="308"/>
      <c r="F13" s="321"/>
      <c r="G13" s="334"/>
      <c r="H13" s="103" t="s">
        <v>23</v>
      </c>
      <c r="I13" s="105">
        <f>I11+I12</f>
        <v>51500000</v>
      </c>
      <c r="J13" s="105">
        <f>J11+J12</f>
        <v>6128750</v>
      </c>
      <c r="K13" s="3">
        <f t="shared" si="1"/>
        <v>0.11900485436893204</v>
      </c>
      <c r="L13" s="105">
        <f>L11+L12</f>
        <v>3000000</v>
      </c>
      <c r="M13" s="72"/>
    </row>
    <row r="14" spans="1:13" ht="24" customHeight="1" x14ac:dyDescent="0.25">
      <c r="A14" s="30">
        <v>4</v>
      </c>
      <c r="B14" s="203" t="s">
        <v>211</v>
      </c>
      <c r="C14" s="318" t="s">
        <v>212</v>
      </c>
      <c r="D14" s="319"/>
      <c r="E14" s="319"/>
      <c r="F14" s="320" t="s">
        <v>213</v>
      </c>
      <c r="G14" s="320" t="s">
        <v>214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304"/>
      <c r="D15" s="307"/>
      <c r="E15" s="307"/>
      <c r="F15" s="320"/>
      <c r="G15" s="320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304"/>
      <c r="D16" s="307"/>
      <c r="E16" s="307"/>
      <c r="F16" s="320"/>
      <c r="G16" s="320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305"/>
      <c r="D17" s="308"/>
      <c r="E17" s="308"/>
      <c r="F17" s="321"/>
      <c r="G17" s="321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222</v>
      </c>
      <c r="C18" s="318" t="s">
        <v>163</v>
      </c>
      <c r="D18" s="319"/>
      <c r="E18" s="319"/>
      <c r="F18" s="322" t="s">
        <v>223</v>
      </c>
      <c r="G18" s="324" t="s">
        <v>224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304"/>
      <c r="D19" s="307"/>
      <c r="E19" s="307"/>
      <c r="F19" s="322"/>
      <c r="G19" s="324"/>
      <c r="H19" s="94" t="s">
        <v>23</v>
      </c>
      <c r="I19" s="41">
        <v>25000000</v>
      </c>
      <c r="J19" s="198">
        <v>112500</v>
      </c>
      <c r="K19" s="2">
        <f>J19/I19</f>
        <v>4.4999999999999997E-3</v>
      </c>
      <c r="L19" s="198">
        <v>50000</v>
      </c>
      <c r="M19" s="68"/>
    </row>
    <row r="20" spans="1:13" x14ac:dyDescent="0.25">
      <c r="A20" s="30"/>
      <c r="B20" s="85" t="s">
        <v>13</v>
      </c>
      <c r="C20" s="304"/>
      <c r="D20" s="307"/>
      <c r="E20" s="307"/>
      <c r="F20" s="322"/>
      <c r="G20" s="324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304"/>
      <c r="D21" s="308"/>
      <c r="E21" s="308"/>
      <c r="F21" s="323"/>
      <c r="G21" s="325"/>
      <c r="H21" s="103" t="s">
        <v>23</v>
      </c>
      <c r="I21" s="105">
        <f>I19+I20</f>
        <v>39000000</v>
      </c>
      <c r="J21" s="105">
        <f>J19+J20</f>
        <v>7860478.1399999997</v>
      </c>
      <c r="K21" s="3">
        <f t="shared" si="3"/>
        <v>0.20155072153846154</v>
      </c>
      <c r="L21" s="105">
        <f>L19+L20</f>
        <v>50000</v>
      </c>
      <c r="M21" s="72"/>
    </row>
    <row r="22" spans="1:13" ht="30" customHeight="1" x14ac:dyDescent="0.25">
      <c r="A22" s="35">
        <v>6</v>
      </c>
      <c r="B22" s="241" t="s">
        <v>233</v>
      </c>
      <c r="C22" s="182" t="s">
        <v>159</v>
      </c>
      <c r="D22" s="240"/>
      <c r="E22" s="240"/>
      <c r="F22" s="230" t="s">
        <v>234</v>
      </c>
      <c r="G22" s="230" t="s">
        <v>235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237</v>
      </c>
      <c r="C23" s="318" t="s">
        <v>119</v>
      </c>
      <c r="D23" s="319"/>
      <c r="E23" s="319"/>
      <c r="F23" s="326" t="s">
        <v>238</v>
      </c>
      <c r="G23" s="327" t="s">
        <v>209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304"/>
      <c r="D24" s="307"/>
      <c r="E24" s="307"/>
      <c r="F24" s="324"/>
      <c r="G24" s="322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236</v>
      </c>
      <c r="C25" s="304"/>
      <c r="D25" s="307"/>
      <c r="E25" s="307"/>
      <c r="F25" s="324"/>
      <c r="G25" s="322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305"/>
      <c r="D26" s="308"/>
      <c r="E26" s="308"/>
      <c r="F26" s="325"/>
      <c r="G26" s="323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239</v>
      </c>
      <c r="C27" s="318" t="s">
        <v>232</v>
      </c>
      <c r="D27" s="319"/>
      <c r="E27" s="352"/>
      <c r="F27" s="324" t="s">
        <v>240</v>
      </c>
      <c r="G27" s="324" t="s">
        <v>214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304"/>
      <c r="D28" s="307"/>
      <c r="E28" s="353"/>
      <c r="F28" s="324"/>
      <c r="G28" s="324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304"/>
      <c r="D29" s="307"/>
      <c r="E29" s="353"/>
      <c r="F29" s="324"/>
      <c r="G29" s="324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x14ac:dyDescent="0.25">
      <c r="A30" s="296"/>
      <c r="B30" s="53" t="s">
        <v>14</v>
      </c>
      <c r="C30" s="304"/>
      <c r="D30" s="307"/>
      <c r="E30" s="353"/>
      <c r="F30" s="325"/>
      <c r="G30" s="325"/>
      <c r="H30" s="103" t="s">
        <v>23</v>
      </c>
      <c r="I30" s="277">
        <f>I28+I29</f>
        <v>67300000</v>
      </c>
      <c r="J30" s="277">
        <f>J28+J29</f>
        <v>168250</v>
      </c>
      <c r="K30" s="278">
        <f t="shared" si="5"/>
        <v>2.5000000000000001E-3</v>
      </c>
      <c r="L30" s="277">
        <f>L28+L29</f>
        <v>0</v>
      </c>
      <c r="M30" s="302"/>
    </row>
    <row r="31" spans="1:13" ht="45" customHeight="1" thickBot="1" x14ac:dyDescent="0.3">
      <c r="A31" s="106">
        <v>9</v>
      </c>
      <c r="B31" s="297" t="s">
        <v>260</v>
      </c>
      <c r="C31" s="170"/>
      <c r="D31" s="298"/>
      <c r="E31" s="298"/>
      <c r="F31" s="272" t="s">
        <v>261</v>
      </c>
      <c r="G31" s="272" t="s">
        <v>262</v>
      </c>
      <c r="H31" s="299" t="s">
        <v>23</v>
      </c>
      <c r="I31" s="293">
        <v>23100000</v>
      </c>
      <c r="J31" s="294">
        <v>57750</v>
      </c>
      <c r="K31" s="300">
        <f>J31/I31</f>
        <v>2.5000000000000001E-3</v>
      </c>
      <c r="L31" s="294">
        <v>57750</v>
      </c>
      <c r="M31" s="301"/>
    </row>
    <row r="32" spans="1:13" ht="15.75" thickBot="1" x14ac:dyDescent="0.3">
      <c r="A32" s="315" t="s">
        <v>210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7"/>
    </row>
    <row r="33" spans="1:13" ht="24" customHeight="1" x14ac:dyDescent="0.25">
      <c r="A33" s="206">
        <v>1</v>
      </c>
      <c r="B33" s="207" t="s">
        <v>215</v>
      </c>
      <c r="C33" s="303" t="s">
        <v>119</v>
      </c>
      <c r="D33" s="306"/>
      <c r="E33" s="306"/>
      <c r="F33" s="309" t="s">
        <v>208</v>
      </c>
      <c r="G33" s="312" t="s">
        <v>216</v>
      </c>
      <c r="H33" s="208"/>
      <c r="I33" s="209"/>
      <c r="J33" s="209"/>
      <c r="K33" s="210"/>
      <c r="L33" s="209"/>
      <c r="M33" s="211"/>
    </row>
    <row r="34" spans="1:13" x14ac:dyDescent="0.25">
      <c r="A34" s="30"/>
      <c r="B34" s="205" t="s">
        <v>12</v>
      </c>
      <c r="C34" s="304"/>
      <c r="D34" s="307"/>
      <c r="E34" s="307"/>
      <c r="F34" s="310"/>
      <c r="G34" s="313"/>
      <c r="H34" s="94" t="s">
        <v>254</v>
      </c>
      <c r="I34" s="193">
        <v>1150000</v>
      </c>
      <c r="J34" s="198">
        <v>0</v>
      </c>
      <c r="K34" s="2">
        <f>J34/I34</f>
        <v>0</v>
      </c>
      <c r="L34" s="7">
        <v>0</v>
      </c>
      <c r="M34" s="68"/>
    </row>
    <row r="35" spans="1:13" x14ac:dyDescent="0.25">
      <c r="A35" s="30"/>
      <c r="B35" s="205" t="s">
        <v>13</v>
      </c>
      <c r="C35" s="304"/>
      <c r="D35" s="307"/>
      <c r="E35" s="307"/>
      <c r="F35" s="310"/>
      <c r="G35" s="313"/>
      <c r="H35" s="94" t="s">
        <v>254</v>
      </c>
      <c r="I35" s="193">
        <v>1150000</v>
      </c>
      <c r="J35" s="7">
        <v>200000</v>
      </c>
      <c r="K35" s="2">
        <f t="shared" ref="K35:K36" si="6">J35/I35</f>
        <v>0.17391304347826086</v>
      </c>
      <c r="L35" s="7">
        <v>200000</v>
      </c>
      <c r="M35" s="68"/>
    </row>
    <row r="36" spans="1:13" x14ac:dyDescent="0.25">
      <c r="A36" s="276"/>
      <c r="B36" s="4" t="s">
        <v>75</v>
      </c>
      <c r="C36" s="305"/>
      <c r="D36" s="308"/>
      <c r="E36" s="308"/>
      <c r="F36" s="311"/>
      <c r="G36" s="314"/>
      <c r="H36" s="103" t="s">
        <v>254</v>
      </c>
      <c r="I36" s="277">
        <f>I34+I35</f>
        <v>2300000</v>
      </c>
      <c r="J36" s="277">
        <f>J34+J35</f>
        <v>200000</v>
      </c>
      <c r="K36" s="278">
        <f t="shared" si="6"/>
        <v>8.6956521739130432E-2</v>
      </c>
      <c r="L36" s="277">
        <f>L34+L35</f>
        <v>200000</v>
      </c>
      <c r="M36" s="72"/>
    </row>
    <row r="37" spans="1:13" ht="30" customHeight="1" thickBot="1" x14ac:dyDescent="0.3">
      <c r="A37" s="274">
        <v>2</v>
      </c>
      <c r="B37" s="291" t="s">
        <v>252</v>
      </c>
      <c r="C37" s="170" t="s">
        <v>119</v>
      </c>
      <c r="D37" s="170"/>
      <c r="E37" s="292"/>
      <c r="F37" s="265" t="s">
        <v>253</v>
      </c>
      <c r="G37" s="266" t="s">
        <v>18</v>
      </c>
      <c r="H37" s="275" t="s">
        <v>23</v>
      </c>
      <c r="I37" s="293">
        <v>8000000</v>
      </c>
      <c r="J37" s="294">
        <v>0</v>
      </c>
      <c r="K37" s="168">
        <f>J37/I37</f>
        <v>0</v>
      </c>
      <c r="L37" s="294">
        <v>0</v>
      </c>
      <c r="M37" s="76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</sheetData>
  <mergeCells count="45">
    <mergeCell ref="C27:C30"/>
    <mergeCell ref="D27:D30"/>
    <mergeCell ref="E27:E30"/>
    <mergeCell ref="F27:F30"/>
    <mergeCell ref="G27:G30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C33:C36"/>
    <mergeCell ref="D33:D36"/>
    <mergeCell ref="E33:E36"/>
    <mergeCell ref="F33:F36"/>
    <mergeCell ref="G33:G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8" t="s">
        <v>177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s="1" customFormat="1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4" t="s">
        <v>10</v>
      </c>
    </row>
    <row r="3" spans="1:13" s="1" customFormat="1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13" x14ac:dyDescent="0.25">
      <c r="A4" s="328" t="s">
        <v>72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4" activePane="bottomLeft" state="frozen"/>
      <selection pane="bottomLeft" activeCell="D7" sqref="D7:E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8" t="s">
        <v>175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4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</row>
    <row r="3" spans="1:14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14" x14ac:dyDescent="0.2">
      <c r="A4" s="357" t="s">
        <v>30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198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30" customHeight="1" x14ac:dyDescent="0.2">
      <c r="A7" s="112">
        <v>3</v>
      </c>
      <c r="B7" s="175" t="s">
        <v>28</v>
      </c>
      <c r="C7" s="182" t="s">
        <v>118</v>
      </c>
      <c r="D7" s="295" t="s">
        <v>34</v>
      </c>
      <c r="E7" s="132" t="s">
        <v>259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12400000</v>
      </c>
      <c r="K9" s="50">
        <f t="shared" si="0"/>
        <v>0.41333333333333333</v>
      </c>
      <c r="L9" s="49">
        <v>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241</v>
      </c>
      <c r="C11" s="182" t="s">
        <v>118</v>
      </c>
      <c r="D11" s="177"/>
      <c r="E11" s="227"/>
      <c r="F11" s="97" t="s">
        <v>243</v>
      </c>
      <c r="G11" s="97" t="s">
        <v>220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242</v>
      </c>
      <c r="C12" s="170" t="s">
        <v>149</v>
      </c>
      <c r="D12" s="120"/>
      <c r="E12" s="118"/>
      <c r="F12" s="119" t="s">
        <v>244</v>
      </c>
      <c r="G12" s="119" t="s">
        <v>245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15" t="s">
        <v>38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7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199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199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60">
        <v>6</v>
      </c>
      <c r="B19" s="252" t="s">
        <v>246</v>
      </c>
      <c r="C19" s="362" t="s">
        <v>119</v>
      </c>
      <c r="D19" s="364"/>
      <c r="E19" s="364"/>
      <c r="F19" s="366" t="s">
        <v>248</v>
      </c>
      <c r="G19" s="355" t="s">
        <v>199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60"/>
      <c r="B20" s="256" t="s">
        <v>12</v>
      </c>
      <c r="C20" s="362"/>
      <c r="D20" s="364"/>
      <c r="E20" s="364"/>
      <c r="F20" s="366"/>
      <c r="G20" s="355"/>
      <c r="H20" s="257" t="s">
        <v>23</v>
      </c>
      <c r="I20" s="181">
        <v>2927500</v>
      </c>
      <c r="J20" s="181">
        <v>0</v>
      </c>
      <c r="K20" s="258">
        <f>J20/I20</f>
        <v>0</v>
      </c>
      <c r="L20" s="259">
        <v>0</v>
      </c>
      <c r="M20" s="114"/>
    </row>
    <row r="21" spans="1:63" customFormat="1" ht="15" x14ac:dyDescent="0.25">
      <c r="A21" s="360"/>
      <c r="B21" s="256" t="s">
        <v>13</v>
      </c>
      <c r="C21" s="362"/>
      <c r="D21" s="364"/>
      <c r="E21" s="364"/>
      <c r="F21" s="366"/>
      <c r="G21" s="355"/>
      <c r="H21" s="257" t="s">
        <v>23</v>
      </c>
      <c r="I21" s="181">
        <v>2927500</v>
      </c>
      <c r="J21" s="259">
        <v>679354.43</v>
      </c>
      <c r="K21" s="258">
        <f t="shared" ref="K21:K22" si="3">J21/I21</f>
        <v>0.23205958326216911</v>
      </c>
      <c r="L21" s="259">
        <v>679354.43</v>
      </c>
      <c r="M21" s="114"/>
    </row>
    <row r="22" spans="1:63" customFormat="1" ht="15.75" thickBot="1" x14ac:dyDescent="0.3">
      <c r="A22" s="361"/>
      <c r="B22" s="260" t="s">
        <v>247</v>
      </c>
      <c r="C22" s="363"/>
      <c r="D22" s="365"/>
      <c r="E22" s="365"/>
      <c r="F22" s="367"/>
      <c r="G22" s="356"/>
      <c r="H22" s="261" t="s">
        <v>23</v>
      </c>
      <c r="I22" s="262">
        <f>I20+I21</f>
        <v>5855000</v>
      </c>
      <c r="J22" s="262">
        <f>J20+J21</f>
        <v>679354.43</v>
      </c>
      <c r="K22" s="263">
        <f t="shared" si="3"/>
        <v>0.11602979163108455</v>
      </c>
      <c r="L22" s="262">
        <f>L20+L21</f>
        <v>679354.43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5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8" t="s">
        <v>176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  <c r="N1" s="107"/>
    </row>
    <row r="2" spans="1:14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  <c r="N2" s="107"/>
    </row>
    <row r="3" spans="1:14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  <c r="N3" s="107"/>
    </row>
    <row r="4" spans="1:14" ht="12.75" thickBot="1" x14ac:dyDescent="0.25">
      <c r="A4" s="315" t="s">
        <v>46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7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200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201</v>
      </c>
      <c r="H6" s="229" t="s">
        <v>23</v>
      </c>
      <c r="I6" s="113">
        <v>25000000</v>
      </c>
      <c r="J6" s="174">
        <v>18706221.090000004</v>
      </c>
      <c r="K6" s="50">
        <f t="shared" si="0"/>
        <v>0.7482488436000001</v>
      </c>
      <c r="L6" s="51">
        <v>722395.66999999993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50969739.340000004</v>
      </c>
      <c r="K7" s="50">
        <f t="shared" si="0"/>
        <v>0.7841498360000001</v>
      </c>
      <c r="L7" s="51">
        <v>1473769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202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203</v>
      </c>
      <c r="H9" s="229" t="s">
        <v>23</v>
      </c>
      <c r="I9" s="113">
        <v>10000000</v>
      </c>
      <c r="J9" s="49">
        <v>8410068.7799999993</v>
      </c>
      <c r="K9" s="50">
        <f t="shared" si="0"/>
        <v>0.84100687799999996</v>
      </c>
      <c r="L9" s="51">
        <v>166413.66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204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21011550.509999998</v>
      </c>
      <c r="K12" s="50">
        <f t="shared" si="0"/>
        <v>0.70038501699999989</v>
      </c>
      <c r="L12" s="51">
        <v>2177298.65</v>
      </c>
      <c r="M12" s="114"/>
      <c r="N12" s="107"/>
    </row>
    <row r="13" spans="1:14" ht="15" customHeight="1" x14ac:dyDescent="0.2">
      <c r="A13" s="373">
        <v>9</v>
      </c>
      <c r="B13" s="113" t="s">
        <v>57</v>
      </c>
      <c r="C13" s="372" t="s">
        <v>118</v>
      </c>
      <c r="D13" s="372" t="s">
        <v>158</v>
      </c>
      <c r="E13" s="372" t="s">
        <v>125</v>
      </c>
      <c r="F13" s="371" t="s">
        <v>67</v>
      </c>
      <c r="G13" s="37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73"/>
      <c r="B14" s="172" t="s">
        <v>12</v>
      </c>
      <c r="C14" s="372"/>
      <c r="D14" s="372"/>
      <c r="E14" s="372"/>
      <c r="F14" s="371"/>
      <c r="G14" s="37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73"/>
      <c r="B15" s="172" t="s">
        <v>13</v>
      </c>
      <c r="C15" s="372"/>
      <c r="D15" s="372"/>
      <c r="E15" s="372"/>
      <c r="F15" s="371"/>
      <c r="G15" s="371"/>
      <c r="H15" s="214" t="s">
        <v>23</v>
      </c>
      <c r="I15" s="113">
        <v>150000000</v>
      </c>
      <c r="J15" s="49">
        <v>63783000.420000002</v>
      </c>
      <c r="K15" s="50">
        <f>J15/I15</f>
        <v>0.4252200028</v>
      </c>
      <c r="L15" s="181">
        <v>843238.28</v>
      </c>
      <c r="M15" s="114"/>
      <c r="N15" s="107"/>
    </row>
    <row r="16" spans="1:14" ht="15" customHeight="1" x14ac:dyDescent="0.2">
      <c r="A16" s="373"/>
      <c r="B16" s="216" t="s">
        <v>14</v>
      </c>
      <c r="C16" s="372"/>
      <c r="D16" s="372"/>
      <c r="E16" s="372"/>
      <c r="F16" s="371"/>
      <c r="G16" s="371"/>
      <c r="H16" s="217" t="s">
        <v>23</v>
      </c>
      <c r="I16" s="218">
        <f>I14+I15</f>
        <v>210000000</v>
      </c>
      <c r="J16" s="218">
        <f t="shared" ref="J16:L16" si="1">J14+J15</f>
        <v>123783000.39</v>
      </c>
      <c r="K16" s="219">
        <f t="shared" si="0"/>
        <v>0.58944285900000004</v>
      </c>
      <c r="L16" s="218">
        <f t="shared" si="1"/>
        <v>843238.28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6321135.4800000004</v>
      </c>
      <c r="K18" s="50">
        <f t="shared" si="2"/>
        <v>0.79014193500000007</v>
      </c>
      <c r="L18" s="51">
        <v>488106.54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217</v>
      </c>
      <c r="C19" s="227" t="s">
        <v>118</v>
      </c>
      <c r="D19" s="226"/>
      <c r="E19" s="226"/>
      <c r="F19" s="230" t="s">
        <v>219</v>
      </c>
      <c r="G19" s="230" t="s">
        <v>220</v>
      </c>
      <c r="H19" s="229" t="s">
        <v>23</v>
      </c>
      <c r="I19" s="181">
        <v>17000000</v>
      </c>
      <c r="J19" s="59">
        <v>13700874.5</v>
      </c>
      <c r="K19" s="60">
        <f t="shared" ref="K19" si="3">J19/I19</f>
        <v>0.8059337941176471</v>
      </c>
      <c r="L19" s="61">
        <v>0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218</v>
      </c>
      <c r="C20" s="227" t="s">
        <v>118</v>
      </c>
      <c r="D20" s="226"/>
      <c r="E20" s="226"/>
      <c r="F20" s="230" t="s">
        <v>166</v>
      </c>
      <c r="G20" s="230" t="s">
        <v>220</v>
      </c>
      <c r="H20" s="229" t="s">
        <v>23</v>
      </c>
      <c r="I20" s="181">
        <v>30000000</v>
      </c>
      <c r="J20" s="59">
        <v>7560485.0199999996</v>
      </c>
      <c r="K20" s="60">
        <f>J20/I20</f>
        <v>0.25201616733333332</v>
      </c>
      <c r="L20" s="61">
        <v>2141847.2199999997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225</v>
      </c>
      <c r="C21" s="231" t="s">
        <v>119</v>
      </c>
      <c r="D21" s="233"/>
      <c r="E21" s="233"/>
      <c r="F21" s="119" t="s">
        <v>226</v>
      </c>
      <c r="G21" s="119" t="s">
        <v>227</v>
      </c>
      <c r="H21" s="120" t="s">
        <v>23</v>
      </c>
      <c r="I21" s="117">
        <v>13000000</v>
      </c>
      <c r="J21" s="65">
        <v>6323768.0200000005</v>
      </c>
      <c r="K21" s="64">
        <f>J21/I21</f>
        <v>0.48644369384615388</v>
      </c>
      <c r="L21" s="65">
        <v>462731.03</v>
      </c>
      <c r="M21" s="232"/>
      <c r="N21" s="129"/>
    </row>
    <row r="22" spans="1:14" ht="12.75" thickBot="1" x14ac:dyDescent="0.25">
      <c r="A22" s="368" t="s">
        <v>47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1528748.58</v>
      </c>
      <c r="K24" s="50">
        <f t="shared" si="4"/>
        <v>0.76437429000000001</v>
      </c>
      <c r="L24" s="51">
        <v>122026.63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228</v>
      </c>
      <c r="C28" s="182" t="s">
        <v>118</v>
      </c>
      <c r="D28" s="226"/>
      <c r="E28" s="238"/>
      <c r="F28" s="230" t="s">
        <v>230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229</v>
      </c>
      <c r="C29" s="182" t="s">
        <v>118</v>
      </c>
      <c r="D29" s="226"/>
      <c r="E29" s="238"/>
      <c r="F29" s="230" t="s">
        <v>231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249</v>
      </c>
      <c r="C30" s="182" t="s">
        <v>118</v>
      </c>
      <c r="D30" s="268"/>
      <c r="E30" s="268"/>
      <c r="F30" s="280" t="s">
        <v>250</v>
      </c>
      <c r="G30" s="280" t="s">
        <v>251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255</v>
      </c>
      <c r="C31" s="170" t="s">
        <v>118</v>
      </c>
      <c r="D31" s="269"/>
      <c r="E31" s="269"/>
      <c r="F31" s="272" t="s">
        <v>250</v>
      </c>
      <c r="G31" s="272" t="s">
        <v>251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F13:F16"/>
    <mergeCell ref="G13:G16"/>
    <mergeCell ref="D13:D16"/>
    <mergeCell ref="E13:E16"/>
    <mergeCell ref="C13:C16"/>
    <mergeCell ref="A13:A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8" t="s">
        <v>178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s="1" customFormat="1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</row>
    <row r="3" spans="1:13" s="1" customFormat="1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13" x14ac:dyDescent="0.25">
      <c r="A4" s="328" t="s">
        <v>77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</row>
    <row r="5" spans="1:13" ht="15" customHeight="1" x14ac:dyDescent="0.25">
      <c r="A5" s="134">
        <v>1</v>
      </c>
      <c r="B5" s="126" t="s">
        <v>78</v>
      </c>
      <c r="C5" s="335" t="s">
        <v>116</v>
      </c>
      <c r="D5" s="335" t="s">
        <v>114</v>
      </c>
      <c r="E5" s="335" t="s">
        <v>113</v>
      </c>
      <c r="F5" s="324" t="s">
        <v>80</v>
      </c>
      <c r="G5" s="324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36"/>
      <c r="D6" s="336"/>
      <c r="E6" s="336"/>
      <c r="F6" s="324"/>
      <c r="G6" s="324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36"/>
      <c r="D7" s="336"/>
      <c r="E7" s="336"/>
      <c r="F7" s="324"/>
      <c r="G7" s="324"/>
      <c r="H7" s="69" t="s">
        <v>23</v>
      </c>
      <c r="I7" s="87">
        <v>4724800</v>
      </c>
      <c r="J7" s="16">
        <v>3837129.32</v>
      </c>
      <c r="K7" s="17">
        <f t="shared" si="0"/>
        <v>0.81212523704707074</v>
      </c>
      <c r="L7" s="18">
        <v>457705.36</v>
      </c>
      <c r="M7" s="68"/>
    </row>
    <row r="8" spans="1:13" ht="15" customHeight="1" thickBot="1" x14ac:dyDescent="0.3">
      <c r="A8" s="137"/>
      <c r="B8" s="138" t="s">
        <v>14</v>
      </c>
      <c r="C8" s="375"/>
      <c r="D8" s="375"/>
      <c r="E8" s="375"/>
      <c r="F8" s="374"/>
      <c r="G8" s="374"/>
      <c r="H8" s="40" t="s">
        <v>23</v>
      </c>
      <c r="I8" s="88">
        <f>SUM(I6:I7)</f>
        <v>11787000</v>
      </c>
      <c r="J8" s="88">
        <f>SUM(J6:J7)</f>
        <v>9584756.7300000004</v>
      </c>
      <c r="K8" s="19">
        <f t="shared" si="0"/>
        <v>0.81316337744973277</v>
      </c>
      <c r="L8" s="139">
        <f>SUM(L6:L7)</f>
        <v>457705.36</v>
      </c>
      <c r="M8" s="68"/>
    </row>
    <row r="9" spans="1:13" x14ac:dyDescent="0.25">
      <c r="A9" s="315" t="s">
        <v>160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38" t="s">
        <v>180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250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</row>
    <row r="3" spans="1:250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250" x14ac:dyDescent="0.2">
      <c r="A4" s="328" t="s">
        <v>93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221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36" t="s">
        <v>148</v>
      </c>
      <c r="D6" s="336" t="s">
        <v>128</v>
      </c>
      <c r="E6" s="336" t="s">
        <v>129</v>
      </c>
      <c r="F6" s="376" t="s">
        <v>85</v>
      </c>
      <c r="G6" s="378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36"/>
      <c r="D7" s="336"/>
      <c r="E7" s="336"/>
      <c r="F7" s="376"/>
      <c r="G7" s="378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36"/>
      <c r="D8" s="336"/>
      <c r="E8" s="336"/>
      <c r="F8" s="376"/>
      <c r="G8" s="378"/>
      <c r="H8" s="94" t="s">
        <v>99</v>
      </c>
      <c r="I8" s="148">
        <v>56250000</v>
      </c>
      <c r="J8" s="149">
        <v>49524209.629999995</v>
      </c>
      <c r="K8" s="17">
        <f t="shared" si="0"/>
        <v>0.88043039342222218</v>
      </c>
      <c r="L8" s="41">
        <v>229561.22</v>
      </c>
      <c r="M8" s="68"/>
    </row>
    <row r="9" spans="1:250" ht="15" customHeight="1" x14ac:dyDescent="0.2">
      <c r="A9" s="95"/>
      <c r="B9" s="105" t="s">
        <v>14</v>
      </c>
      <c r="C9" s="337"/>
      <c r="D9" s="337"/>
      <c r="E9" s="337"/>
      <c r="F9" s="377"/>
      <c r="G9" s="378"/>
      <c r="H9" s="67" t="s">
        <v>99</v>
      </c>
      <c r="I9" s="150">
        <f>SUM(I7:I8)</f>
        <v>67500000</v>
      </c>
      <c r="J9" s="150">
        <f>SUM(J7:J8)</f>
        <v>60741341.319999993</v>
      </c>
      <c r="K9" s="39">
        <f t="shared" si="0"/>
        <v>0.89987172325925913</v>
      </c>
      <c r="L9" s="151">
        <f>SUM(L7:L8)</f>
        <v>229561.22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28" t="s">
        <v>94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30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206</v>
      </c>
      <c r="H12" s="128" t="s">
        <v>107</v>
      </c>
      <c r="I12" s="61">
        <v>82500000</v>
      </c>
      <c r="J12" s="37">
        <v>34535938.369999997</v>
      </c>
      <c r="K12" s="38">
        <f t="shared" si="0"/>
        <v>0.41861743478787877</v>
      </c>
      <c r="L12" s="37">
        <v>1180275.71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L7" sqref="L7:L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8" t="s">
        <v>179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40"/>
    </row>
    <row r="2" spans="1:13" s="1" customFormat="1" ht="15.75" customHeight="1" thickBot="1" x14ac:dyDescent="0.25">
      <c r="A2" s="341" t="s">
        <v>11</v>
      </c>
      <c r="B2" s="343" t="s">
        <v>0</v>
      </c>
      <c r="C2" s="179"/>
      <c r="D2" s="345" t="s">
        <v>1</v>
      </c>
      <c r="E2" s="346"/>
      <c r="F2" s="346"/>
      <c r="G2" s="347"/>
      <c r="H2" s="343" t="s">
        <v>2</v>
      </c>
      <c r="I2" s="345" t="s">
        <v>3</v>
      </c>
      <c r="J2" s="346"/>
      <c r="K2" s="347"/>
      <c r="L2" s="348" t="s">
        <v>256</v>
      </c>
      <c r="M2" s="350" t="s">
        <v>10</v>
      </c>
    </row>
    <row r="3" spans="1:13" s="1" customFormat="1" ht="45" customHeight="1" thickBot="1" x14ac:dyDescent="0.25">
      <c r="A3" s="342"/>
      <c r="B3" s="344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44"/>
      <c r="I3" s="180" t="s">
        <v>8</v>
      </c>
      <c r="J3" s="84" t="s">
        <v>257</v>
      </c>
      <c r="K3" s="197" t="s">
        <v>258</v>
      </c>
      <c r="L3" s="349"/>
      <c r="M3" s="351"/>
    </row>
    <row r="4" spans="1:13" x14ac:dyDescent="0.25">
      <c r="A4" s="328" t="s">
        <v>83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15" t="s">
        <v>84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8212691.5899999999</v>
      </c>
      <c r="K7" s="288">
        <f t="shared" si="0"/>
        <v>0.44959916288751228</v>
      </c>
      <c r="L7" s="287">
        <v>639872.03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858979.7300000001</v>
      </c>
      <c r="K8" s="9">
        <f t="shared" si="0"/>
        <v>9.0418918947368435E-2</v>
      </c>
      <c r="L8" s="5">
        <v>99844.160000000003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290" t="s">
        <v>197</v>
      </c>
      <c r="F9" s="75" t="s">
        <v>92</v>
      </c>
      <c r="G9" s="290" t="s">
        <v>205</v>
      </c>
      <c r="H9" s="79" t="s">
        <v>23</v>
      </c>
      <c r="I9" s="141">
        <v>10000000</v>
      </c>
      <c r="J9" s="25">
        <v>2314090.3200000008</v>
      </c>
      <c r="K9" s="26">
        <f t="shared" si="0"/>
        <v>0.23140903200000007</v>
      </c>
      <c r="L9" s="25">
        <v>94140.64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2025-09-10T08:26:34Z</dcterms:modified>
</cp:coreProperties>
</file>